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2"/>
  </bookViews>
  <sheets>
    <sheet name="1" sheetId="1" r:id="rId1"/>
    <sheet name="2" sheetId="2" r:id="rId2"/>
    <sheet name="3 лист 2018г" sheetId="3" r:id="rId3"/>
    <sheet name="3 лист 2019г" sheetId="4" r:id="rId4"/>
    <sheet name="3 лист 2020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2018г'!$6:$10</definedName>
    <definedName name="_xlnm.Print_Titles" localSheetId="3">'3 лист 2019г'!$6:$10</definedName>
    <definedName name="_xlnm.Print_Titles" localSheetId="4">'3 лист 2020г'!$6:$10</definedName>
    <definedName name="_xlnm.Print_Area" localSheetId="0">'1'!$A$1:$DD$64</definedName>
    <definedName name="_xlnm.Print_Area" localSheetId="1">'2'!$A$1:$DD$30</definedName>
    <definedName name="_xlnm.Print_Area" localSheetId="2">'3 лист 2018г'!$A$4:$FA$75</definedName>
    <definedName name="_xlnm.Print_Area" localSheetId="3">'3 лист 2019г'!$A$4:$FA$75</definedName>
    <definedName name="_xlnm.Print_Area" localSheetId="4">'3 лист 2020г'!$A$4:$FA$75</definedName>
    <definedName name="_xlnm.Print_Area" localSheetId="5">'4'!$A$1:$DK$19</definedName>
    <definedName name="_xlnm.Print_Area" localSheetId="6">'5'!$A$2:$DD$40</definedName>
  </definedNames>
  <calcPr fullCalcOnLoad="1"/>
</workbook>
</file>

<file path=xl/sharedStrings.xml><?xml version="1.0" encoding="utf-8"?>
<sst xmlns="http://schemas.openxmlformats.org/spreadsheetml/2006/main" count="660" uniqueCount="250">
  <si>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</si>
  <si>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</si>
  <si>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</si>
  <si>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</si>
  <si>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</si>
  <si>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</si>
  <si>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</si>
  <si>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</si>
  <si>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</si>
  <si>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</si>
  <si>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</si>
  <si>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</si>
  <si>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</si>
  <si>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</si>
  <si>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</si>
  <si>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</si>
  <si>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</si>
  <si>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</si>
  <si>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</si>
  <si>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</si>
  <si>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</si>
  <si>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</si>
  <si>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</si>
  <si>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</si>
  <si>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</si>
  <si>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</si>
  <si>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</si>
  <si>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</si>
  <si>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</si>
  <si>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</si>
  <si>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</si>
  <si>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</si>
  <si>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</si>
  <si>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</si>
  <si>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</si>
  <si>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</si>
  <si>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</si>
  <si>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</si>
  <si>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</si>
  <si>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</si>
  <si>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</si>
  <si>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</si>
  <si>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</si>
  <si>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</si>
  <si>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</si>
  <si>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</si>
  <si>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</si>
  <si>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</si>
  <si>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</si>
  <si>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</si>
  <si>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</si>
  <si>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</si>
  <si>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</si>
  <si>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</si>
  <si>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</si>
  <si>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</si>
  <si>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</si>
  <si>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</si>
  <si>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</si>
  <si>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</si>
  <si>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</si>
  <si>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</si>
  <si>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</si>
  <si>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</si>
  <si>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</si>
  <si>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</si>
  <si>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</si>
  <si>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</si>
  <si>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</si>
  <si>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</si>
  <si>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</si>
  <si>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</si>
  <si>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</si>
  <si>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</si>
  <si>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</si>
  <si>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</si>
  <si>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</si>
  <si>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</si>
  <si>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</si>
  <si>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</si>
  <si>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</si>
  <si>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</si>
  <si>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</si>
  <si>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</si>
  <si>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</si>
  <si>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</si>
  <si>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</si>
  <si>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</si>
  <si>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</si>
  <si>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</si>
  <si>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</si>
  <si>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</si>
  <si>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</si>
  <si>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</si>
  <si>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</si>
  <si>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</si>
  <si>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</si>
  <si>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</si>
  <si>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</si>
  <si>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</si>
  <si>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</si>
  <si>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</si>
  <si>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</si>
  <si>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</si>
  <si>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</si>
  <si>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</si>
  <si>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</si>
  <si>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</si>
  <si>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</si>
  <si>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</si>
  <si>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</si>
  <si>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</si>
  <si>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</si>
  <si>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</si>
  <si>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</si>
  <si>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</si>
  <si>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</si>
  <si>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</si>
  <si>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</si>
  <si>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</si>
  <si>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</si>
  <si>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</si>
  <si>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</si>
  <si>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</si>
  <si>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</si>
  <si>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</si>
  <si>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</si>
  <si>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</si>
  <si>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</si>
  <si>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на ______________________________________20____г.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</si>
  <si>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</si>
  <si>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</si>
  <si>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</si>
  <si>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</si>
  <si>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</si>
  <si>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</si>
  <si>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</si>
  <si>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</si>
  <si>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</si>
  <si>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</si>
  <si>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</si>
  <si>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</si>
  <si>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</si>
  <si>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>"________" ____________________20___г.</t>
  </si>
  <si>
    <t xml:space="preserve">     государственных учреждений Самарской области,</t>
  </si>
  <si>
    <t>на 20___г. очередной финансовый год</t>
  </si>
  <si>
    <t>на 20___г. 1-й год планового период</t>
  </si>
  <si>
    <t>на 20___г. 2-й год планового период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</si>
  <si>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</si>
  <si>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</si>
  <si>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</si>
  <si>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</si>
  <si>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>"_____"___________________20___г.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</si>
  <si>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</si>
  <si>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</si>
  <si>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</si>
  <si>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</si>
  <si>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</si>
  <si>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</si>
  <si>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</si>
  <si>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</si>
  <si>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</si>
  <si>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</si>
  <si>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</si>
  <si>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</si>
  <si>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</si>
  <si>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</si>
  <si>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</si>
  <si>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</si>
  <si>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</si>
  <si>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</si>
  <si>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</si>
  <si>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</si>
  <si>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</si>
  <si>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</si>
  <si>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</si>
  <si>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</si>
  <si>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</si>
  <si>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</si>
  <si>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</si>
  <si>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</si>
  <si>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Заместитель руководителя Департамента образования</t>
  </si>
  <si>
    <t>Дуброва Е.В.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</si>
  <si>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</si>
  <si>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</si>
  <si>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</si>
  <si>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</si>
  <si>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</si>
  <si>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r>
      <t xml:space="preserve">на </t>
    </r>
    <r>
      <rPr>
        <u val="single"/>
        <sz val="14"/>
        <rFont val="Times New Roman"/>
        <family val="1"/>
      </rPr>
      <t>2018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2019-2020 гг</t>
    </r>
    <r>
      <rPr>
        <sz val="14"/>
        <rFont val="Times New Roman"/>
        <family val="1"/>
      </rPr>
      <t xml:space="preserve"> плановый период</t>
    </r>
  </si>
  <si>
    <t>уплата прочих сборов</t>
  </si>
  <si>
    <t>290 (01.01.87)</t>
  </si>
  <si>
    <t>225 (01.01.83)</t>
  </si>
  <si>
    <t>225 (01.01.84)</t>
  </si>
  <si>
    <t>225 (01.01.85)</t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</si>
  <si>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(01.01.79)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</si>
  <si>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(01.01.80)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</si>
  <si>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(01.01.81)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</si>
  <si>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(01.01.82)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</si>
  <si>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(01.01.86)</t>
    </r>
  </si>
  <si>
    <r>
      <rPr>
        <b/>
        <sz val="12"/>
        <rFont val="Times New Roman"/>
        <family val="1"/>
      </rPr>
      <t>290</t>
    </r>
    <r>
      <rPr>
        <sz val="12"/>
        <rFont val="Times New Roman"/>
        <family val="1"/>
      </rPr>
      <t xml:space="preserve"> (01.01.87)</t>
    </r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</si>
  <si>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(01.01.76)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</si>
  <si>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(01.01.78)</t>
    </r>
  </si>
  <si>
    <r>
      <rPr>
        <b/>
        <sz val="12"/>
        <rFont val="Times New Roman"/>
        <family val="1"/>
      </rPr>
      <t>212</t>
    </r>
    <r>
      <rPr>
        <sz val="12"/>
        <rFont val="Times New Roman"/>
        <family val="1"/>
      </rPr>
      <t xml:space="preserve"> (01.01.77)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</si>
  <si>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(01.01.89)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</si>
  <si>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(01.01.90)</t>
    </r>
  </si>
  <si>
    <r>
      <rPr>
        <b/>
        <sz val="12"/>
        <rFont val="Times New Roman"/>
        <family val="1"/>
      </rPr>
      <t>340</t>
    </r>
    <r>
      <rPr>
        <sz val="12"/>
        <rFont val="Times New Roman"/>
        <family val="1"/>
      </rPr>
      <t xml:space="preserve"> (01.01.91)</t>
    </r>
  </si>
  <si>
    <t>211, 213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</si>
  <si>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2018</t>
    </r>
    <r>
      <rPr>
        <sz val="14"/>
        <rFont val="Times New Roman"/>
        <family val="1"/>
      </rPr>
      <t>г.</t>
    </r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</si>
  <si>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</si>
  <si>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</si>
  <si>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</si>
  <si>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>Главный бухглатер</t>
  </si>
  <si>
    <t>Согласовано:</t>
  </si>
  <si>
    <r>
      <t xml:space="preserve">на </t>
    </r>
    <r>
      <rPr>
        <u val="single"/>
        <sz val="13"/>
        <rFont val="Times New Roman"/>
        <family val="1"/>
      </rPr>
      <t>2018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</si>
  <si>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</si>
  <si>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</si>
  <si>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2018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</si>
  <si>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2019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</si>
  <si>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 г</t>
    </r>
    <r>
      <rPr>
        <sz val="13"/>
        <rFont val="Times New Roman"/>
        <family val="1"/>
      </rPr>
      <t>.                  2-й год планового период</t>
    </r>
  </si>
  <si>
    <t>33545967</t>
  </si>
  <si>
    <t>муниципальное бюджетное дошкольное образовательное учреждение "Детский сад комбинированного вида № 188" городского округа Самара</t>
  </si>
  <si>
    <t>6318207696/631801001</t>
  </si>
  <si>
    <t>Департамент образования Администрации городского округа Самара</t>
  </si>
  <si>
    <t>443081, г. Самара, ул. 22 Партсъезда, 150</t>
  </si>
  <si>
    <t>- создание благоприятный условий для личностного развития, оздоровления, образования, отдыха и общения детей;</t>
  </si>
  <si>
    <t>- участие в реализации государственной политики в области образования.</t>
  </si>
  <si>
    <t>- обеспечение реализации предусмотренных законодательством Российской Федерации полномочий органов местного самоуправления в сфере образования</t>
  </si>
  <si>
    <t>- удовлетворение потребностей детей в занятиях физической культурой и спортом;</t>
  </si>
  <si>
    <t>- бюджетное учреждение обеспечивает воспитание, обучение и развитие, а также присмотр, уход и оздоровление детей в возрасте от 2 до 7 лет.</t>
  </si>
  <si>
    <t>- бюджетное учреждение вправе реализовывать общеобразовательные программы дополнительного образования по следующим направленностям:</t>
  </si>
  <si>
    <t>культурологической;</t>
  </si>
  <si>
    <t>физкультурно - спортивной;</t>
  </si>
  <si>
    <t>художественно-эстетической;</t>
  </si>
  <si>
    <t>эколого-биологической.</t>
  </si>
  <si>
    <t>хореографическая студия; математический кружок, занятия с логопедом;</t>
  </si>
  <si>
    <t>вокальная студия; группа ранней адаптации; баскетбол</t>
  </si>
  <si>
    <t>детский фитнес; художественно-изобразительная студия; обучение иностранным языкам;</t>
  </si>
  <si>
    <t>составления плана: 16730434.00</t>
  </si>
  <si>
    <t>составления Плана 5520227.72 руб., в том числе балансовая стоимость особо ценного движимого имущества: 0.00 руб.</t>
  </si>
  <si>
    <t>- обеспечение безопасности жизнедеятельности детей и работников Бюджетного учреждения</t>
  </si>
  <si>
    <t>М.В.Завьялова</t>
  </si>
  <si>
    <t>Л.С.Ваганова</t>
  </si>
  <si>
    <t>8(846)951 32 55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</si>
  <si>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МБДОУ "Детский сад №</t>
    </r>
    <r>
      <rPr>
        <u val="single"/>
        <sz val="14"/>
        <rFont val="Times New Roman"/>
        <family val="1"/>
      </rPr>
      <t xml:space="preserve"> 188" г.о. Самара </t>
    </r>
    <r>
      <rPr>
        <sz val="14"/>
        <rFont val="Times New Roman"/>
        <family val="1"/>
      </rPr>
      <t>на ____________________</t>
    </r>
    <r>
      <rPr>
        <b/>
        <sz val="14"/>
        <rFont val="Times New Roman"/>
        <family val="1"/>
      </rPr>
      <t>2018</t>
    </r>
    <r>
      <rPr>
        <sz val="14"/>
        <rFont val="Times New Roman"/>
        <family val="1"/>
      </rPr>
      <t>г.</t>
    </r>
  </si>
  <si>
    <t>291 (01.01.87)</t>
  </si>
  <si>
    <t>291 (01.01.88)</t>
  </si>
  <si>
    <t>292 (02.01.00)</t>
  </si>
  <si>
    <t>другие экономические санкции</t>
  </si>
  <si>
    <t>295 (02.01.00)</t>
  </si>
  <si>
    <t>штрафы за нарушение закон-ва о налогах и сборах, страх.взносах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</si>
</sst>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_ ;[Red]\-#,##0\ 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2" xfId="0" applyNumberFormat="1" applyFont="1" applyBorder="1" applyAlignment="1">
      <alignment horizontal="left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vertical="top"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172" fontId="7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7" fillId="0" borderId="12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7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3" fontId="7" fillId="0" borderId="20" xfId="0" applyNumberFormat="1" applyFont="1" applyBorder="1" applyAlignment="1">
      <alignment horizontal="center"/>
    </xf>
    <xf numFmtId="173" fontId="7" fillId="0" borderId="15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64"/>
  <sheetViews>
    <sheetView view="pageBreakPreview" zoomScaleNormal="80" zoomScaleSheetLayoutView="100" workbookViewId="0" topLeftCell="A13">
      <selection activeCell="AK38" sqref="AK38:CM38"/>
    </sheetView>
  </sheetViews>
  <sheetFormatPr defaultColWidth="0.875" defaultRowHeight="12.75"/>
  <cols>
    <col min="1" max="32" width="0.875" style="1" customWidth="1"/>
    <col min="33" max="33" width="8.25390625" style="1" customWidth="1"/>
    <col min="34" max="44" width="0.875" style="1" customWidth="1"/>
    <col min="45" max="45" width="3.125" style="1" customWidth="1"/>
    <col min="46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1.753906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6" t="s">
        <v>141</v>
      </c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</row>
    <row r="2" spans="47:108" s="2" customFormat="1" ht="12">
      <c r="AU2" s="137" t="s">
        <v>35</v>
      </c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</row>
    <row r="3" spans="46:108" s="2" customFormat="1" ht="12">
      <c r="AT3" s="150" t="s">
        <v>153</v>
      </c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</row>
    <row r="4" spans="45:108" s="2" customFormat="1" ht="10.5" customHeight="1">
      <c r="AS4" s="33" t="s">
        <v>144</v>
      </c>
      <c r="AT4" s="72"/>
      <c r="AU4" s="136" t="s">
        <v>167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</row>
    <row r="5" spans="47:108" s="2" customFormat="1" ht="12">
      <c r="AU5" s="137" t="s">
        <v>168</v>
      </c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</row>
    <row r="6" spans="47:108" s="2" customFormat="1" ht="12">
      <c r="AU6" s="150" t="s">
        <v>169</v>
      </c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26" t="s">
        <v>9</v>
      </c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</row>
    <row r="10" spans="34:108" ht="20.25" customHeight="1">
      <c r="AH10" s="139" t="s">
        <v>181</v>
      </c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</row>
    <row r="11" spans="34:108" s="2" customFormat="1" ht="18.75" customHeight="1">
      <c r="AH11" s="138" t="s">
        <v>25</v>
      </c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</row>
    <row r="12" spans="34:108" ht="18.75">
      <c r="AH12" s="1" t="s">
        <v>154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39" t="s">
        <v>182</v>
      </c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</row>
    <row r="13" spans="35:108" s="2" customFormat="1" ht="16.5" customHeight="1">
      <c r="AI13" s="125" t="s">
        <v>7</v>
      </c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49"/>
      <c r="BU13" s="49"/>
      <c r="BV13" s="49"/>
      <c r="BW13" s="49"/>
      <c r="BX13" s="49"/>
      <c r="BY13" s="125" t="s">
        <v>8</v>
      </c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</row>
    <row r="14" spans="64:101" ht="18.75">
      <c r="BL14" s="34"/>
      <c r="BM14" s="32" t="s">
        <v>2</v>
      </c>
      <c r="BN14" s="144"/>
      <c r="BO14" s="144"/>
      <c r="BP14" s="144"/>
      <c r="BQ14" s="144"/>
      <c r="BR14" s="34" t="s">
        <v>2</v>
      </c>
      <c r="BS14" s="34"/>
      <c r="BT14" s="3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5">
        <v>20</v>
      </c>
      <c r="CN14" s="145"/>
      <c r="CO14" s="145"/>
      <c r="CP14" s="145"/>
      <c r="CQ14" s="146"/>
      <c r="CR14" s="146"/>
      <c r="CS14" s="146"/>
      <c r="CT14" s="146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2">
        <v>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126" t="s">
        <v>155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40"/>
      <c r="FM17" s="140"/>
      <c r="FN17" s="140"/>
      <c r="FO17" s="140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26" t="s">
        <v>188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 t="s">
        <v>30</v>
      </c>
      <c r="BB18" s="126"/>
      <c r="BC18" s="126"/>
      <c r="BD18" s="126"/>
      <c r="BE18" s="126"/>
      <c r="BF18" s="126" t="s">
        <v>46</v>
      </c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</row>
    <row r="19" spans="26:92" ht="19.5" customHeight="1">
      <c r="Z19" s="126" t="s">
        <v>143</v>
      </c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39" t="s">
        <v>10</v>
      </c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32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4"/>
    </row>
    <row r="23" spans="36:108" ht="15" customHeight="1">
      <c r="AJ23" s="18"/>
      <c r="AK23" s="15"/>
      <c r="AL23" s="141"/>
      <c r="AM23" s="141"/>
      <c r="AN23" s="141"/>
      <c r="AO23" s="141"/>
      <c r="AP23" s="18"/>
      <c r="AQ23" s="18"/>
      <c r="AR23" s="18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2"/>
      <c r="BL23" s="142"/>
      <c r="BM23" s="142"/>
      <c r="BN23" s="142"/>
      <c r="BO23" s="143"/>
      <c r="BP23" s="143"/>
      <c r="BQ23" s="143"/>
      <c r="BR23" s="143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32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4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32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4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32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30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51" t="s">
        <v>220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32" t="s">
        <v>219</v>
      </c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 ht="29.25" customHeight="1">
      <c r="A27" s="35" t="s">
        <v>180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0"/>
      <c r="W27" s="40"/>
      <c r="X27" s="40"/>
      <c r="Y27" s="40"/>
      <c r="Z27" s="36"/>
      <c r="AA27" s="36"/>
      <c r="AB27" s="36"/>
      <c r="AC27" s="38"/>
      <c r="AD27" s="38"/>
      <c r="AE27" s="38"/>
      <c r="AF27" s="38"/>
      <c r="AG27" s="38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1"/>
      <c r="CN27" s="34"/>
      <c r="CO27" s="132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7.25" customHeight="1">
      <c r="A28" s="4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1"/>
      <c r="CN28" s="34"/>
      <c r="CO28" s="132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4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28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s="20" customFormat="1" ht="21" customHeight="1">
      <c r="A30" s="20" t="s">
        <v>31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AH30" s="148" t="s">
        <v>221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21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3"/>
      <c r="CN30" s="42"/>
      <c r="CO30" s="128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30"/>
    </row>
    <row r="31" spans="1:108" s="20" customFormat="1" ht="21" customHeight="1">
      <c r="A31" s="149" t="s">
        <v>138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4" t="s">
        <v>13</v>
      </c>
      <c r="CN31" s="42"/>
      <c r="CO31" s="128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s="20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6"/>
      <c r="AN34" s="46"/>
      <c r="AO34" s="46"/>
      <c r="AP34" s="46"/>
      <c r="AQ34" s="46"/>
      <c r="AR34" s="46"/>
      <c r="AS34" s="6"/>
      <c r="AT34" s="147" t="s">
        <v>222</v>
      </c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5" t="s">
        <v>42</v>
      </c>
      <c r="B35" s="3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.75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18.75">
      <c r="A38" s="35" t="s">
        <v>45</v>
      </c>
      <c r="B38" s="34"/>
      <c r="C38" s="34" t="s">
        <v>178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179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126" t="s">
        <v>223</v>
      </c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15" customHeight="1"/>
    <row r="41" spans="1:108" s="3" customFormat="1" ht="18.75" customHeight="1">
      <c r="A41" s="126" t="s">
        <v>172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</row>
    <row r="42" spans="1:108" s="3" customFormat="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7" t="s">
        <v>183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30" customHeight="1">
      <c r="A44" s="124" t="s">
        <v>226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</row>
    <row r="45" spans="1:108" ht="15" customHeight="1">
      <c r="A45" s="124" t="s">
        <v>239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16"/>
    </row>
    <row r="46" s="131" customFormat="1" ht="17.25" customHeight="1">
      <c r="A46" s="124" t="s">
        <v>224</v>
      </c>
    </row>
    <row r="47" spans="1:107" s="122" customFormat="1" ht="17.25" customHeight="1">
      <c r="A47" s="124" t="s">
        <v>227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</row>
    <row r="48" spans="1:107" s="122" customFormat="1" ht="17.25" customHeight="1">
      <c r="A48" s="124" t="s">
        <v>225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</row>
    <row r="49" spans="1:108" s="117" customFormat="1" ht="18.75">
      <c r="A49" s="118" t="s">
        <v>184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</row>
    <row r="50" spans="1:108" s="117" customFormat="1" ht="28.5" customHeight="1">
      <c r="A50" s="124" t="s">
        <v>228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</row>
    <row r="51" spans="1:108" s="117" customFormat="1" ht="29.25" customHeight="1">
      <c r="A51" s="124" t="s">
        <v>229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16"/>
    </row>
    <row r="52" spans="1:108" s="117" customFormat="1" ht="15" customHeight="1">
      <c r="A52" s="123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16"/>
    </row>
    <row r="53" spans="1:108" s="117" customFormat="1" ht="15" customHeight="1">
      <c r="A53" s="123" t="s">
        <v>230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16"/>
    </row>
    <row r="54" spans="1:108" s="117" customFormat="1" ht="15" customHeight="1">
      <c r="A54" s="123" t="s">
        <v>232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16"/>
    </row>
    <row r="55" spans="1:108" s="117" customFormat="1" ht="15" customHeight="1">
      <c r="A55" s="123" t="s">
        <v>233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16"/>
    </row>
    <row r="56" spans="1:108" s="117" customFormat="1" ht="20.25" customHeight="1">
      <c r="A56" s="118" t="s">
        <v>33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</row>
    <row r="57" spans="1:108" s="117" customFormat="1" ht="15" customHeight="1">
      <c r="A57" s="123" t="s">
        <v>234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0"/>
    </row>
    <row r="58" spans="1:108" s="117" customFormat="1" ht="15" customHeight="1">
      <c r="A58" s="123" t="s">
        <v>235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0"/>
    </row>
    <row r="59" spans="1:108" s="117" customFormat="1" ht="15" customHeight="1">
      <c r="A59" s="123" t="s">
        <v>236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0"/>
    </row>
    <row r="60" s="117" customFormat="1" ht="0.75" customHeight="1" hidden="1"/>
    <row r="61" spans="1:123" s="117" customFormat="1" ht="18.75" customHeight="1">
      <c r="A61" s="127" t="s">
        <v>173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</row>
    <row r="62" spans="1:123" s="117" customFormat="1" ht="18.75" customHeight="1">
      <c r="A62" s="127" t="s">
        <v>237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18"/>
      <c r="DA62" s="118"/>
      <c r="DB62" s="118"/>
      <c r="DC62" s="118"/>
      <c r="DD62" s="118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</row>
    <row r="63" spans="1:108" s="117" customFormat="1" ht="18.75">
      <c r="A63" s="127" t="s">
        <v>174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</row>
    <row r="64" spans="1:108" s="117" customFormat="1" ht="36" customHeight="1">
      <c r="A64" s="135" t="s">
        <v>238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</row>
    <row r="65" s="117" customFormat="1" ht="22.5" customHeight="1"/>
    <row r="66" s="117" customFormat="1" ht="15"/>
    <row r="67" s="117" customFormat="1" ht="15"/>
    <row r="68" s="117" customFormat="1" ht="15"/>
    <row r="69" s="117" customFormat="1" ht="15"/>
    <row r="70" s="117" customFormat="1" ht="15"/>
    <row r="71" s="117" customFormat="1" ht="15"/>
    <row r="72" s="117" customFormat="1" ht="15"/>
  </sheetData>
  <sheetProtection/>
  <mergeCells count="59"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A62:CY62"/>
    <mergeCell ref="A63:DD63"/>
    <mergeCell ref="BN14:BQ14"/>
    <mergeCell ref="BU14:CL14"/>
    <mergeCell ref="CM14:CP14"/>
    <mergeCell ref="CQ14:CT14"/>
    <mergeCell ref="AT34:CM35"/>
    <mergeCell ref="AH30:BV30"/>
    <mergeCell ref="CO30:DD30"/>
    <mergeCell ref="A31:AZ32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CO31:DD31"/>
    <mergeCell ref="CO26:DD26"/>
    <mergeCell ref="CO27:DD27"/>
    <mergeCell ref="CO28:DD28"/>
    <mergeCell ref="A64:DD64"/>
    <mergeCell ref="AU1:DD1"/>
    <mergeCell ref="AU2:DD2"/>
    <mergeCell ref="AU5:DD5"/>
    <mergeCell ref="AH11:DD11"/>
    <mergeCell ref="AH10:DD10"/>
    <mergeCell ref="AI13:BS13"/>
    <mergeCell ref="A41:DD41"/>
    <mergeCell ref="A61:DD61"/>
    <mergeCell ref="CO29:DD29"/>
    <mergeCell ref="AK38:CM38"/>
    <mergeCell ref="A46:IV46"/>
    <mergeCell ref="A47:DC47"/>
    <mergeCell ref="A48:DC48"/>
    <mergeCell ref="A51:DC51"/>
    <mergeCell ref="A52:DC52"/>
    <mergeCell ref="A57:DC57"/>
    <mergeCell ref="A58:DC58"/>
    <mergeCell ref="A59:DC59"/>
    <mergeCell ref="A45:DC45"/>
    <mergeCell ref="A44:DD44"/>
    <mergeCell ref="A50:DD50"/>
    <mergeCell ref="A53:DC53"/>
    <mergeCell ref="A54:DC54"/>
    <mergeCell ref="A55:DC55"/>
  </mergeCells>
  <printOptions/>
  <pageMargins left="0.51" right="0.12" top="0.5905511811023623" bottom="0.3937007874015748" header="0.1968503937007874" footer="0.1968503937007874"/>
  <pageSetup horizontalDpi="600" verticalDpi="600" orientation="portrait" paperSize="9" scale="84" r:id="rId1"/>
  <rowBreaks count="1" manualBreakCount="1">
    <brk id="50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zoomScale="80" zoomScaleNormal="80" zoomScaleSheetLayoutView="100" workbookViewId="0" topLeftCell="A1">
      <selection activeCell="BU28" sqref="BU28:DD28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69" t="s">
        <v>107</v>
      </c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</row>
    <row r="3" spans="1:108" ht="18" customHeight="1">
      <c r="A3" s="170" t="s">
        <v>170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</row>
    <row r="5" spans="1:108" s="3" customFormat="1" ht="20.25" customHeight="1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3"/>
      <c r="BU5" s="171" t="s">
        <v>4</v>
      </c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3"/>
    </row>
    <row r="6" spans="1:108" ht="20.25" customHeight="1">
      <c r="A6" s="50"/>
      <c r="B6" s="152" t="s">
        <v>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3"/>
      <c r="BU6" s="174">
        <v>22250661.72</v>
      </c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6"/>
    </row>
    <row r="7" spans="1:108" ht="20.25" customHeight="1">
      <c r="A7" s="51"/>
      <c r="B7" s="165" t="s">
        <v>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6"/>
      <c r="BU7" s="159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1"/>
    </row>
    <row r="8" spans="1:108" ht="39.75" customHeight="1">
      <c r="A8" s="52"/>
      <c r="B8" s="152" t="s">
        <v>175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3"/>
      <c r="BU8" s="159">
        <v>16730434</v>
      </c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1"/>
    </row>
    <row r="9" spans="1:108" ht="20.25" customHeight="1">
      <c r="A9" s="51"/>
      <c r="B9" s="157" t="s">
        <v>6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8"/>
      <c r="BU9" s="159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1"/>
    </row>
    <row r="10" spans="1:108" ht="20.25" customHeight="1">
      <c r="A10" s="52"/>
      <c r="B10" s="152" t="s">
        <v>108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3"/>
      <c r="BU10" s="154">
        <v>16730434</v>
      </c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6"/>
    </row>
    <row r="11" spans="1:108" ht="20.25" customHeight="1">
      <c r="A11" s="51"/>
      <c r="B11" s="157" t="s">
        <v>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8"/>
      <c r="BU11" s="154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6"/>
    </row>
    <row r="12" spans="1:108" ht="20.25" customHeight="1">
      <c r="A12" s="52"/>
      <c r="B12" s="152" t="s">
        <v>109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3"/>
      <c r="BU12" s="154">
        <v>9623261.32</v>
      </c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6"/>
    </row>
    <row r="13" spans="1:108" ht="20.25" customHeight="1">
      <c r="A13" s="52"/>
      <c r="B13" s="152" t="s">
        <v>110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3"/>
      <c r="BU13" s="154">
        <v>0</v>
      </c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6"/>
    </row>
    <row r="14" spans="1:108" ht="20.25" customHeight="1">
      <c r="A14" s="53"/>
      <c r="B14" s="157" t="s">
        <v>6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8"/>
      <c r="BU14" s="154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6"/>
    </row>
    <row r="15" spans="1:108" s="3" customFormat="1" ht="18.75">
      <c r="A15" s="52"/>
      <c r="B15" s="152" t="s">
        <v>109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3"/>
      <c r="BU15" s="154">
        <v>0</v>
      </c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6"/>
    </row>
    <row r="16" spans="1:108" ht="18.75">
      <c r="A16" s="50"/>
      <c r="B16" s="152" t="s">
        <v>36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3"/>
      <c r="BU16" s="162">
        <v>190337.67</v>
      </c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4"/>
    </row>
    <row r="17" spans="1:108" ht="18.75">
      <c r="A17" s="51"/>
      <c r="B17" s="165" t="s">
        <v>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6"/>
      <c r="BU17" s="154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6"/>
    </row>
    <row r="18" spans="1:108" ht="18.75">
      <c r="A18" s="52"/>
      <c r="B18" s="152" t="s">
        <v>113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3"/>
      <c r="BU18" s="159">
        <v>190337.67</v>
      </c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1"/>
    </row>
    <row r="19" spans="1:108" ht="18.75">
      <c r="A19" s="54"/>
      <c r="B19" s="157" t="s">
        <v>6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8"/>
      <c r="BU19" s="159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1"/>
    </row>
    <row r="20" spans="1:108" ht="18.75">
      <c r="A20" s="52"/>
      <c r="B20" s="152" t="s">
        <v>114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3"/>
      <c r="BU20" s="154">
        <v>190337.67</v>
      </c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6"/>
    </row>
    <row r="21" spans="1:108" ht="39.75" customHeight="1">
      <c r="A21" s="52"/>
      <c r="B21" s="152" t="s">
        <v>115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3"/>
      <c r="BU21" s="154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6"/>
    </row>
    <row r="22" spans="1:108" ht="20.25" customHeight="1">
      <c r="A22" s="54"/>
      <c r="B22" s="167" t="s">
        <v>6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8"/>
      <c r="BU22" s="154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6"/>
    </row>
    <row r="23" spans="1:108" ht="20.25" customHeight="1">
      <c r="A23" s="52"/>
      <c r="B23" s="152" t="s">
        <v>111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3"/>
      <c r="BU23" s="154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20.25" customHeight="1">
      <c r="A24" s="52"/>
      <c r="B24" s="152" t="s">
        <v>112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3"/>
      <c r="BU24" s="154">
        <v>39836.33</v>
      </c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6"/>
    </row>
    <row r="25" spans="1:108" ht="20.25" customHeight="1">
      <c r="A25" s="50"/>
      <c r="B25" s="152" t="s">
        <v>37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3"/>
      <c r="BU25" s="162">
        <v>467525.87</v>
      </c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4"/>
    </row>
    <row r="26" spans="1:108" ht="20.25" customHeight="1">
      <c r="A26" s="55"/>
      <c r="B26" s="165" t="s">
        <v>1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6"/>
      <c r="BU26" s="154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6"/>
    </row>
    <row r="27" spans="1:108" ht="20.25" customHeight="1">
      <c r="A27" s="52"/>
      <c r="B27" s="152" t="s">
        <v>116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3"/>
      <c r="BU27" s="154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6"/>
    </row>
    <row r="28" spans="1:108" ht="20.25" customHeight="1">
      <c r="A28" s="52"/>
      <c r="B28" s="152" t="s">
        <v>117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3"/>
      <c r="BU28" s="154">
        <v>467525.87</v>
      </c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6"/>
    </row>
    <row r="29" spans="1:108" ht="20.25" customHeight="1">
      <c r="A29" s="54"/>
      <c r="B29" s="157" t="s">
        <v>6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8"/>
      <c r="BU29" s="159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1"/>
    </row>
    <row r="30" spans="1:108" ht="20.25" customHeight="1">
      <c r="A30" s="52"/>
      <c r="B30" s="152" t="s">
        <v>142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3"/>
      <c r="BU30" s="154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6"/>
    </row>
  </sheetData>
  <sheetProtection/>
  <mergeCells count="54">
    <mergeCell ref="CF2:DD2"/>
    <mergeCell ref="A3:DD3"/>
    <mergeCell ref="A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1"/>
  <sheetViews>
    <sheetView tabSelected="1" zoomScale="70" zoomScaleNormal="70" zoomScaleSheetLayoutView="100" workbookViewId="0" topLeftCell="A4">
      <pane xSplit="62" ySplit="7" topLeftCell="BK17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50" sqref="BK50:CB5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4.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69" t="s">
        <v>119</v>
      </c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</row>
    <row r="3" spans="131:156" ht="15"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</row>
    <row r="4" spans="1:142" s="3" customFormat="1" ht="28.5" customHeight="1">
      <c r="A4" s="170" t="s">
        <v>207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48" t="s">
        <v>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9" t="s">
        <v>47</v>
      </c>
      <c r="AS6" s="248" t="s">
        <v>48</v>
      </c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 t="s">
        <v>49</v>
      </c>
      <c r="BK6" s="250" t="s">
        <v>118</v>
      </c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2"/>
    </row>
    <row r="7" spans="1:157" ht="16.5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9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 t="s">
        <v>34</v>
      </c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 t="s">
        <v>50</v>
      </c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</row>
    <row r="8" spans="1:157" ht="91.5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9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 t="s">
        <v>176</v>
      </c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 t="s">
        <v>166</v>
      </c>
      <c r="CS8" s="248" t="s">
        <v>208</v>
      </c>
      <c r="CT8" s="248" t="s">
        <v>51</v>
      </c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9" t="s">
        <v>56</v>
      </c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8" t="s">
        <v>52</v>
      </c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</row>
    <row r="9" spans="1:157" ht="110.2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9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8" t="s">
        <v>53</v>
      </c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50" t="s">
        <v>54</v>
      </c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2"/>
    </row>
    <row r="10" spans="1:157" s="2" customFormat="1" ht="15.75" customHeight="1">
      <c r="A10" s="245">
        <v>1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7"/>
      <c r="AR10" s="94">
        <v>2</v>
      </c>
      <c r="AS10" s="245">
        <v>3</v>
      </c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7"/>
      <c r="BJ10" s="95">
        <v>4</v>
      </c>
      <c r="BK10" s="245">
        <v>5</v>
      </c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7"/>
      <c r="CC10" s="245">
        <v>6</v>
      </c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7"/>
      <c r="CR10" s="93">
        <v>7</v>
      </c>
      <c r="CS10" s="95">
        <v>8</v>
      </c>
      <c r="CT10" s="245">
        <v>9</v>
      </c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7"/>
      <c r="DI10" s="236">
        <v>10</v>
      </c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8"/>
      <c r="DX10" s="236">
        <v>11</v>
      </c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8"/>
      <c r="EM10" s="236">
        <v>12</v>
      </c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8"/>
    </row>
    <row r="11" spans="1:157" s="4" customFormat="1" ht="18.75">
      <c r="A11" s="239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1"/>
      <c r="AR11" s="59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7" t="s">
        <v>55</v>
      </c>
      <c r="BK11" s="242">
        <f>CC11+CR11+CS11+DX11</f>
        <v>26217433.36</v>
      </c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4"/>
      <c r="CC11" s="242">
        <f>CC14</f>
        <v>15213668</v>
      </c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4"/>
      <c r="CR11" s="73">
        <f>CR14</f>
        <v>6798038.36</v>
      </c>
      <c r="CS11" s="74">
        <f>CS16</f>
        <v>2095727</v>
      </c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4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242">
        <f>DX14+DX17</f>
        <v>2110000</v>
      </c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4"/>
      <c r="EM11" s="178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80"/>
    </row>
    <row r="12" spans="1:157" s="4" customFormat="1" ht="15.75" customHeight="1">
      <c r="A12" s="233" t="s">
        <v>6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5"/>
      <c r="AR12" s="62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7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78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80"/>
      <c r="CR12" s="76"/>
      <c r="CS12" s="77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8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80"/>
      <c r="EM12" s="178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80"/>
    </row>
    <row r="13" spans="1:157" s="4" customFormat="1" ht="51.75" customHeight="1">
      <c r="A13" s="201" t="s">
        <v>177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59">
        <v>110</v>
      </c>
      <c r="AS13" s="185" t="s">
        <v>185</v>
      </c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7"/>
      <c r="BJ13" s="77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6" t="s">
        <v>55</v>
      </c>
      <c r="CS13" s="77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77" t="s">
        <v>55</v>
      </c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</row>
    <row r="14" spans="1:157" s="4" customFormat="1" ht="18.75">
      <c r="A14" s="230" t="s">
        <v>57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2"/>
      <c r="AR14" s="59">
        <v>120</v>
      </c>
      <c r="AS14" s="185" t="s">
        <v>186</v>
      </c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7"/>
      <c r="BJ14" s="77"/>
      <c r="BK14" s="242">
        <f>CC14+CR14+DX14</f>
        <v>22911706.36</v>
      </c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4"/>
      <c r="CC14" s="178">
        <v>15213668</v>
      </c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6">
        <v>6798038.36</v>
      </c>
      <c r="CS14" s="77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>
        <v>900000</v>
      </c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</row>
    <row r="15" spans="1:157" s="4" customFormat="1" ht="34.5" customHeight="1">
      <c r="A15" s="230" t="s">
        <v>58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/>
      <c r="AR15" s="59">
        <v>130</v>
      </c>
      <c r="AS15" s="185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7"/>
      <c r="BJ15" s="77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6" t="s">
        <v>55</v>
      </c>
      <c r="CS15" s="77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77" t="s">
        <v>55</v>
      </c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</row>
    <row r="16" spans="1:157" s="4" customFormat="1" ht="38.25" customHeight="1">
      <c r="A16" s="188" t="s">
        <v>59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  <c r="AR16" s="59">
        <v>150</v>
      </c>
      <c r="AS16" s="185" t="s">
        <v>187</v>
      </c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7"/>
      <c r="BJ16" s="77"/>
      <c r="BK16" s="178">
        <f>CS16</f>
        <v>2095727</v>
      </c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6" t="s">
        <v>55</v>
      </c>
      <c r="CS16" s="77">
        <v>2095727</v>
      </c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0" t="s">
        <v>60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2"/>
      <c r="AR17" s="59">
        <v>160</v>
      </c>
      <c r="AS17" s="185" t="s">
        <v>187</v>
      </c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7"/>
      <c r="BJ17" s="77"/>
      <c r="BK17" s="178">
        <f>DX17</f>
        <v>1210000</v>
      </c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6" t="s">
        <v>55</v>
      </c>
      <c r="CS17" s="77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>
        <v>1210000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</row>
    <row r="18" spans="1:157" s="4" customFormat="1" ht="18.75">
      <c r="A18" s="230" t="s">
        <v>61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2"/>
      <c r="AR18" s="59">
        <v>180</v>
      </c>
      <c r="AS18" s="198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200"/>
      <c r="BJ18" s="80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6" t="s">
        <v>55</v>
      </c>
      <c r="CS18" s="77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77" t="s">
        <v>55</v>
      </c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</row>
    <row r="19" spans="1:157" s="4" customFormat="1" ht="18.75">
      <c r="A19" s="230" t="s">
        <v>62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2"/>
      <c r="AR19" s="59"/>
      <c r="AS19" s="198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200"/>
      <c r="BJ19" s="80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6" t="s">
        <v>55</v>
      </c>
      <c r="CS19" s="77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</row>
    <row r="20" spans="1:157" s="4" customFormat="1" ht="18.75">
      <c r="A20" s="230" t="s">
        <v>63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2"/>
      <c r="AR20" s="59"/>
      <c r="AS20" s="198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200"/>
      <c r="BJ20" s="80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6" t="s">
        <v>55</v>
      </c>
      <c r="CS20" s="77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</row>
    <row r="21" spans="1:157" s="27" customFormat="1" ht="18.75">
      <c r="A21" s="204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89">
        <v>200</v>
      </c>
      <c r="AS21" s="207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9"/>
      <c r="BJ21" s="90"/>
      <c r="BK21" s="181">
        <f>BK22+BK34+BK47+BK50</f>
        <v>26407771.03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1">
        <f>CC22+CC34+CC47+CC50</f>
        <v>15237473.41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82">
        <f>CR22+CR34+CR47+CR50</f>
        <v>6838339.25</v>
      </c>
      <c r="CS21" s="84">
        <f>CS22+CS34+CS47+CS50</f>
        <v>2095727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1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1">
        <f>DX22+DX34+DX47+DX50</f>
        <v>2236231.37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184">
        <f>EM22+EM34+EM47+EM50</f>
        <v>0</v>
      </c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</row>
    <row r="22" spans="1:157" s="4" customFormat="1" ht="18.75">
      <c r="A22" s="188" t="s">
        <v>72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59">
        <v>210</v>
      </c>
      <c r="AS22" s="198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200"/>
      <c r="BJ22" s="85">
        <v>210</v>
      </c>
      <c r="BK22" s="181">
        <f>CC22+CR22+CS22+CT22+DI22+DX22</f>
        <v>20756102.34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1">
        <f>CC23+CC26</f>
        <v>15175123.41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82">
        <f>CR23+CR26</f>
        <v>3052180.93</v>
      </c>
      <c r="CS22" s="84">
        <f>CS23+CS26</f>
        <v>2013587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1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1">
        <f>DX23+DX26</f>
        <v>515211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184">
        <f>EM23+EM26</f>
        <v>0</v>
      </c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59">
        <v>211</v>
      </c>
      <c r="AS23" s="198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200"/>
      <c r="BJ23" s="85" t="s">
        <v>206</v>
      </c>
      <c r="BK23" s="181">
        <f aca="true" t="shared" si="0" ref="BK23:BK53">CC23+CR23+CS23+CT23+DI23+DX23</f>
        <v>20754302.34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1">
        <f>SUM(CC24:CQ25)</f>
        <v>15175123.41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84">
        <f>SUM(CR24:CR25)</f>
        <v>3050380.93</v>
      </c>
      <c r="CS23" s="83">
        <f>SUM(CS24:CS25)</f>
        <v>2013587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1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1">
        <f>SUM(DX24:EL25)</f>
        <v>515211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184">
        <f>SUM(EM24:FA25)</f>
        <v>0</v>
      </c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</row>
    <row r="24" spans="1:157" s="4" customFormat="1" ht="18.75" customHeight="1">
      <c r="A24" s="188" t="s">
        <v>15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  <c r="AR24" s="62"/>
      <c r="AS24" s="198">
        <v>111</v>
      </c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200"/>
      <c r="BJ24" s="80" t="s">
        <v>200</v>
      </c>
      <c r="BK24" s="181">
        <f t="shared" si="0"/>
        <v>15918522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8">
        <v>11636959</v>
      </c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6">
        <v>2339327</v>
      </c>
      <c r="CS24" s="77">
        <v>1546529</v>
      </c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>
        <v>395707</v>
      </c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</row>
    <row r="25" spans="1:157" s="4" customFormat="1" ht="18.75">
      <c r="A25" s="188" t="s">
        <v>136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3"/>
      <c r="AR25" s="62"/>
      <c r="AS25" s="198">
        <v>119</v>
      </c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200"/>
      <c r="BJ25" s="80" t="s">
        <v>201</v>
      </c>
      <c r="BK25" s="181">
        <f t="shared" si="0"/>
        <v>4835780.34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8">
        <v>3538164.41</v>
      </c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6">
        <v>711053.93</v>
      </c>
      <c r="CS25" s="77">
        <v>467058</v>
      </c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>
        <v>119504</v>
      </c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3"/>
      <c r="AS26" s="223">
        <v>112</v>
      </c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5"/>
      <c r="BJ26" s="91" t="s">
        <v>202</v>
      </c>
      <c r="BK26" s="226">
        <f t="shared" si="0"/>
        <v>1800</v>
      </c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8"/>
      <c r="CC26" s="229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2"/>
      <c r="CR26" s="86">
        <v>1800</v>
      </c>
      <c r="CS26" s="87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2"/>
      <c r="DI26" s="229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2"/>
      <c r="DX26" s="229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2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</row>
    <row r="27" spans="1:157" s="4" customFormat="1" ht="18.75" customHeight="1" hidden="1">
      <c r="A27" s="220" t="s">
        <v>66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56">
        <v>220</v>
      </c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80"/>
      <c r="BK27" s="181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77"/>
      <c r="CS27" s="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</row>
    <row r="28" spans="1:157" s="4" customFormat="1" ht="18.75" customHeight="1" hidden="1">
      <c r="A28" s="214" t="s">
        <v>67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6"/>
      <c r="AR28" s="64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81"/>
      <c r="BK28" s="181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79"/>
      <c r="CS28" s="7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2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80"/>
      <c r="BK29" s="181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76"/>
      <c r="CS29" s="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2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80"/>
      <c r="BK30" s="181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6"/>
      <c r="CS30" s="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8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2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80"/>
      <c r="BK31" s="181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76"/>
      <c r="CS31" s="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8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2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80"/>
      <c r="BK32" s="181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76"/>
      <c r="CS32" s="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2"/>
      <c r="AS33" s="198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200"/>
      <c r="BJ33" s="80"/>
      <c r="BK33" s="181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6"/>
      <c r="CS33" s="77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59">
        <v>230</v>
      </c>
      <c r="AS34" s="198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200"/>
      <c r="BJ34" s="85">
        <v>290</v>
      </c>
      <c r="BK34" s="181">
        <f>CC34+CR34+CS34+CT34+DI34+DX34</f>
        <v>1487182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1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84">
        <f>SUM(CR36:CR42)</f>
        <v>1472182</v>
      </c>
      <c r="CS34" s="83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1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1">
        <f>SUM(DX36:EL42)</f>
        <v>15000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184">
        <f>SUM(EM36:FA42)</f>
        <v>0</v>
      </c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2"/>
      <c r="AS35" s="198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200"/>
      <c r="BJ35" s="80"/>
      <c r="BK35" s="190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2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6"/>
      <c r="CS35" s="77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0" t="s">
        <v>73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2"/>
      <c r="AR36" s="62"/>
      <c r="AS36" s="198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200"/>
      <c r="BJ36" s="80"/>
      <c r="BK36" s="181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6"/>
      <c r="CS36" s="77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2"/>
      <c r="AS37" s="198">
        <v>831</v>
      </c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200"/>
      <c r="BJ37" s="80" t="s">
        <v>190</v>
      </c>
      <c r="BK37" s="181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7"/>
      <c r="CS37" s="76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1" t="s">
        <v>189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2"/>
      <c r="AS38" s="198">
        <v>852</v>
      </c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200"/>
      <c r="BJ38" s="80" t="s">
        <v>190</v>
      </c>
      <c r="BK38" s="181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7"/>
      <c r="CS38" s="76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1" t="s">
        <v>75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2"/>
      <c r="AS39" s="198">
        <v>853</v>
      </c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200"/>
      <c r="BJ39" s="80" t="s">
        <v>244</v>
      </c>
      <c r="BK39" s="181">
        <f t="shared" si="0"/>
        <v>1047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7">
        <v>1047</v>
      </c>
      <c r="CS39" s="76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2"/>
      <c r="AS40" s="198">
        <v>851</v>
      </c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200"/>
      <c r="BJ40" s="80" t="s">
        <v>245</v>
      </c>
      <c r="BK40" s="181">
        <f t="shared" si="0"/>
        <v>1471135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7">
        <v>1471135</v>
      </c>
      <c r="CS40" s="76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33" customHeight="1">
      <c r="A41" s="201" t="s">
        <v>249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2"/>
      <c r="AS41" s="198">
        <v>853</v>
      </c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200"/>
      <c r="BJ41" s="80" t="s">
        <v>246</v>
      </c>
      <c r="BK41" s="181">
        <f t="shared" si="0"/>
        <v>5000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7"/>
      <c r="CS41" s="76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>
        <v>5000</v>
      </c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201" t="s">
        <v>247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2"/>
      <c r="AS42" s="198">
        <v>851</v>
      </c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200"/>
      <c r="BJ42" s="80" t="s">
        <v>248</v>
      </c>
      <c r="BK42" s="181">
        <f t="shared" si="0"/>
        <v>10000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7"/>
      <c r="CS42" s="76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>
        <v>10000</v>
      </c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8" t="s">
        <v>24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3"/>
      <c r="AR43" s="59">
        <v>240</v>
      </c>
      <c r="AS43" s="198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200"/>
      <c r="BJ43" s="80"/>
      <c r="BK43" s="181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6"/>
      <c r="CS43" s="77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5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2"/>
      <c r="AS44" s="198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200"/>
      <c r="BJ44" s="80"/>
      <c r="BK44" s="181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6"/>
      <c r="CS44" s="77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5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8" t="s">
        <v>29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3"/>
      <c r="AR45" s="62"/>
      <c r="AS45" s="198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200"/>
      <c r="BJ45" s="80"/>
      <c r="BK45" s="181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6"/>
      <c r="CS45" s="77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5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8" t="s">
        <v>76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3"/>
      <c r="AR46" s="62"/>
      <c r="AS46" s="198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200"/>
      <c r="BJ46" s="80"/>
      <c r="BK46" s="181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6"/>
      <c r="CS46" s="77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5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59">
        <v>250</v>
      </c>
      <c r="AS47" s="198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200"/>
      <c r="BJ47" s="80"/>
      <c r="BK47" s="181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1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82">
        <f>CR49</f>
        <v>0</v>
      </c>
      <c r="CS47" s="84">
        <f>CS49</f>
        <v>0</v>
      </c>
      <c r="CT47" s="181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1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1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1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10" t="s">
        <v>71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2"/>
      <c r="AR48" s="62"/>
      <c r="AS48" s="198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200"/>
      <c r="BJ48" s="80"/>
      <c r="BK48" s="190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2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6"/>
      <c r="CS48" s="77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2"/>
      <c r="AS49" s="189">
        <v>244</v>
      </c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80" t="s">
        <v>199</v>
      </c>
      <c r="BK49" s="181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6"/>
      <c r="CS49" s="77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04" t="s">
        <v>78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89">
        <v>260</v>
      </c>
      <c r="AS50" s="207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9"/>
      <c r="BJ50" s="90"/>
      <c r="BK50" s="181">
        <f>CC50+CR50+CS50+CT50+DI50+DX50</f>
        <v>4164486.6900000004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1">
        <f>CC52+CC53+CC54+CC55+CC56+CC60+CC61+CC62+CC65</f>
        <v>62350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82">
        <f>CR52+CR53+CR54+CR55+CR56+CR60+CR61+CR62+CR65</f>
        <v>2313976.3200000003</v>
      </c>
      <c r="CS50" s="84">
        <f>CS52+CS53+CS54+CS55+CS56+CS60+CS61+CS62+CS65</f>
        <v>82140</v>
      </c>
      <c r="CT50" s="181">
        <f>CT52+CT53+CT54+CT55+CT56+CT60+CT61+CT62+CT65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1">
        <f>DI52+DI53+DI54+DI55+DI56+DI60+DI61+DI62+DI65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1">
        <f>DX52+DX53+DX54+DX55+DX56+DX60+DX61+DX62+DX65</f>
        <v>1706020.37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1">
        <f>EM52+EM53+EM54+EM55+EM56+EM60+EM61+EM62+EM65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2"/>
      <c r="AS51" s="198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200"/>
      <c r="BJ51" s="80"/>
      <c r="BK51" s="190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6"/>
      <c r="CS51" s="77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57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9"/>
    </row>
    <row r="52" spans="1:157" s="4" customFormat="1" ht="18.75">
      <c r="A52" s="188" t="s">
        <v>17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3"/>
      <c r="AR52" s="62"/>
      <c r="AS52" s="198">
        <v>244</v>
      </c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200"/>
      <c r="BJ52" s="80" t="s">
        <v>194</v>
      </c>
      <c r="BK52" s="181">
        <f t="shared" si="0"/>
        <v>36000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6">
        <v>36000</v>
      </c>
      <c r="CS52" s="77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77"/>
      <c r="EN52" s="177"/>
      <c r="EO52" s="177"/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7"/>
    </row>
    <row r="53" spans="1:157" s="4" customFormat="1" ht="18.75">
      <c r="A53" s="188" t="s">
        <v>18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3"/>
      <c r="AR53" s="62"/>
      <c r="AS53" s="198">
        <v>244</v>
      </c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200"/>
      <c r="BJ53" s="80" t="s">
        <v>195</v>
      </c>
      <c r="BK53" s="181">
        <f t="shared" si="0"/>
        <v>3000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6">
        <v>3000</v>
      </c>
      <c r="CS53" s="77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</row>
    <row r="54" spans="1:157" s="4" customFormat="1" ht="18.75">
      <c r="A54" s="188" t="s">
        <v>19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3"/>
      <c r="AR54" s="62"/>
      <c r="AS54" s="198">
        <v>244</v>
      </c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200"/>
      <c r="BJ54" s="80" t="s">
        <v>196</v>
      </c>
      <c r="BK54" s="181">
        <f>CC54+CR54+CS54+CT54+DI54+DX54</f>
        <v>1688984.32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6">
        <v>1688984.32</v>
      </c>
      <c r="CS54" s="77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</row>
    <row r="55" spans="1:157" s="4" customFormat="1" ht="18.75">
      <c r="A55" s="188" t="s">
        <v>20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3"/>
      <c r="AR55" s="62"/>
      <c r="AS55" s="189">
        <v>244</v>
      </c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80" t="s">
        <v>197</v>
      </c>
      <c r="BK55" s="181">
        <f aca="true" t="shared" si="1" ref="BK55:BK75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77"/>
      <c r="CS55" s="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</row>
    <row r="56" spans="1:157" s="4" customFormat="1" ht="18.75">
      <c r="A56" s="188" t="s">
        <v>79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3"/>
      <c r="AR56" s="62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85">
        <v>225</v>
      </c>
      <c r="BK56" s="181">
        <f t="shared" si="1"/>
        <v>1092536.37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253">
        <f>SUM(CC57:CQ59)</f>
        <v>0</v>
      </c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88">
        <f>SUM(CR57:CR59)</f>
        <v>104376</v>
      </c>
      <c r="CS56" s="88">
        <f>SUM(CS57:CS59)</f>
        <v>82140</v>
      </c>
      <c r="CT56" s="253">
        <f>SUM(CT57:DH59)</f>
        <v>0</v>
      </c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>
        <f>SUM(DI57:DW59)</f>
        <v>0</v>
      </c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4">
        <f>SUM(DX57:EL59)</f>
        <v>906020.37</v>
      </c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  <c r="EL56" s="256"/>
      <c r="EM56" s="254">
        <f>SUM(EM57:FA59)</f>
        <v>0</v>
      </c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6"/>
    </row>
    <row r="57" spans="1:157" s="4" customFormat="1" ht="18.75">
      <c r="A57" s="188" t="s">
        <v>79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3"/>
      <c r="AR57" s="62"/>
      <c r="AS57" s="189">
        <v>244</v>
      </c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80" t="s">
        <v>191</v>
      </c>
      <c r="BK57" s="181">
        <f t="shared" si="1"/>
        <v>391965.79000000004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77">
        <v>104376</v>
      </c>
      <c r="CS57" s="77">
        <v>82140</v>
      </c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8">
        <v>205449.79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8" t="s">
        <v>79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3"/>
      <c r="AR58" s="62"/>
      <c r="AS58" s="189">
        <v>243</v>
      </c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80" t="s">
        <v>192</v>
      </c>
      <c r="BK58" s="181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77"/>
      <c r="CS58" s="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8" t="s">
        <v>79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3"/>
      <c r="AR59" s="62"/>
      <c r="AS59" s="189">
        <v>244</v>
      </c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80" t="s">
        <v>193</v>
      </c>
      <c r="BK59" s="181">
        <f t="shared" si="1"/>
        <v>700570.58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77"/>
      <c r="CS59" s="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7"/>
      <c r="DT59" s="177"/>
      <c r="DU59" s="177"/>
      <c r="DV59" s="177"/>
      <c r="DW59" s="177"/>
      <c r="DX59" s="178">
        <v>700570.58</v>
      </c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8" t="s">
        <v>21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3"/>
      <c r="AR60" s="62"/>
      <c r="AS60" s="189">
        <v>244</v>
      </c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80" t="s">
        <v>198</v>
      </c>
      <c r="BK60" s="181">
        <f t="shared" si="1"/>
        <v>850616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77">
        <v>310616</v>
      </c>
      <c r="CS60" s="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77"/>
      <c r="DL60" s="177"/>
      <c r="DM60" s="177"/>
      <c r="DN60" s="177"/>
      <c r="DO60" s="177"/>
      <c r="DP60" s="177"/>
      <c r="DQ60" s="177"/>
      <c r="DR60" s="177"/>
      <c r="DS60" s="177"/>
      <c r="DT60" s="177"/>
      <c r="DU60" s="177"/>
      <c r="DV60" s="177"/>
      <c r="DW60" s="177"/>
      <c r="DX60" s="177">
        <v>540000</v>
      </c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177"/>
      <c r="ET60" s="177"/>
      <c r="EU60" s="177"/>
      <c r="EV60" s="177"/>
      <c r="EW60" s="177"/>
      <c r="EX60" s="177"/>
      <c r="EY60" s="177"/>
      <c r="EZ60" s="177"/>
      <c r="FA60" s="177"/>
    </row>
    <row r="61" spans="1:157" s="4" customFormat="1" ht="18.75">
      <c r="A61" s="188" t="s">
        <v>28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3"/>
      <c r="AR61" s="62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80"/>
      <c r="BK61" s="181">
        <f t="shared" si="1"/>
        <v>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77"/>
      <c r="CS61" s="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77"/>
      <c r="DE61" s="177"/>
      <c r="DF61" s="177"/>
      <c r="DG61" s="177"/>
      <c r="DH61" s="177"/>
      <c r="DI61" s="177"/>
      <c r="DJ61" s="177"/>
      <c r="DK61" s="177"/>
      <c r="DL61" s="177"/>
      <c r="DM61" s="177"/>
      <c r="DN61" s="177"/>
      <c r="DO61" s="177"/>
      <c r="DP61" s="177"/>
      <c r="DQ61" s="177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7"/>
      <c r="EK61" s="177"/>
      <c r="EL61" s="177"/>
      <c r="EM61" s="177"/>
      <c r="EN61" s="177"/>
      <c r="EO61" s="177"/>
      <c r="EP61" s="177"/>
      <c r="EQ61" s="177"/>
      <c r="ER61" s="177"/>
      <c r="ES61" s="177"/>
      <c r="ET61" s="177"/>
      <c r="EU61" s="177"/>
      <c r="EV61" s="177"/>
      <c r="EW61" s="177"/>
      <c r="EX61" s="177"/>
      <c r="EY61" s="177"/>
      <c r="EZ61" s="177"/>
      <c r="FA61" s="177"/>
    </row>
    <row r="62" spans="1:157" s="4" customFormat="1" ht="18.75">
      <c r="A62" s="188" t="s">
        <v>22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3"/>
      <c r="AR62" s="65"/>
      <c r="AS62" s="189">
        <v>244</v>
      </c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85">
        <v>310</v>
      </c>
      <c r="BK62" s="181">
        <f t="shared" si="1"/>
        <v>100000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253">
        <f>SUM(CC63:CQ64)</f>
        <v>0</v>
      </c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88">
        <f>SUM(CR63:CR64)</f>
        <v>0</v>
      </c>
      <c r="CS62" s="88">
        <f>SUM(CS63:CS64)</f>
        <v>0</v>
      </c>
      <c r="CT62" s="253">
        <f>SUM(CT63:DF64)</f>
        <v>0</v>
      </c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>
        <f>SUM(DI63:DW64)</f>
        <v>0</v>
      </c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4">
        <f>SUM(DX63:EL64)</f>
        <v>100000</v>
      </c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5"/>
      <c r="EK62" s="255"/>
      <c r="EL62" s="256"/>
      <c r="EM62" s="254">
        <f>SUM(EM63:FA64)</f>
        <v>0</v>
      </c>
      <c r="EN62" s="255"/>
      <c r="EO62" s="255"/>
      <c r="EP62" s="255"/>
      <c r="EQ62" s="255"/>
      <c r="ER62" s="255"/>
      <c r="ES62" s="255"/>
      <c r="ET62" s="255"/>
      <c r="EU62" s="255"/>
      <c r="EV62" s="255"/>
      <c r="EW62" s="255"/>
      <c r="EX62" s="255"/>
      <c r="EY62" s="255"/>
      <c r="EZ62" s="255"/>
      <c r="FA62" s="256"/>
    </row>
    <row r="63" spans="1:157" s="4" customFormat="1" ht="18.75">
      <c r="A63" s="188" t="s">
        <v>22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3"/>
      <c r="AR63" s="65"/>
      <c r="AS63" s="189">
        <v>244</v>
      </c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80" t="s">
        <v>203</v>
      </c>
      <c r="BK63" s="181">
        <f t="shared" si="1"/>
        <v>50000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77"/>
      <c r="CS63" s="77"/>
      <c r="CT63" s="177"/>
      <c r="CU63" s="177"/>
      <c r="CV63" s="177"/>
      <c r="CW63" s="177"/>
      <c r="CX63" s="177"/>
      <c r="CY63" s="177"/>
      <c r="CZ63" s="177"/>
      <c r="DA63" s="177"/>
      <c r="DB63" s="177"/>
      <c r="DC63" s="177"/>
      <c r="DD63" s="177"/>
      <c r="DE63" s="177"/>
      <c r="DF63" s="177"/>
      <c r="DG63" s="177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>
        <v>50000</v>
      </c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8.75">
      <c r="A64" s="188" t="s">
        <v>22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/>
      <c r="AR64" s="65"/>
      <c r="AS64" s="189">
        <v>244</v>
      </c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80" t="s">
        <v>204</v>
      </c>
      <c r="BK64" s="181">
        <f t="shared" si="1"/>
        <v>50000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77"/>
      <c r="CS64" s="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>
        <v>50000</v>
      </c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8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80"/>
    </row>
    <row r="65" spans="1:157" s="4" customFormat="1" ht="19.5" customHeight="1">
      <c r="A65" s="188" t="s">
        <v>23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3"/>
      <c r="AR65" s="62"/>
      <c r="AS65" s="189">
        <v>244</v>
      </c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80" t="s">
        <v>205</v>
      </c>
      <c r="BK65" s="181">
        <f t="shared" si="1"/>
        <v>393350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177">
        <v>62350</v>
      </c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77">
        <v>171000</v>
      </c>
      <c r="CS65" s="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>
        <v>160000</v>
      </c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37.5" customHeight="1">
      <c r="A66" s="188" t="s">
        <v>43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3"/>
      <c r="AR66" s="59">
        <v>300</v>
      </c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80"/>
      <c r="BK66" s="181">
        <f t="shared" si="1"/>
        <v>0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77"/>
      <c r="CS66" s="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5" customHeight="1">
      <c r="A67" s="195" t="s">
        <v>1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7"/>
      <c r="AR67" s="62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80"/>
      <c r="BK67" s="190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2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77"/>
      <c r="CS67" s="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</row>
    <row r="68" spans="1:157" s="4" customFormat="1" ht="18.75">
      <c r="A68" s="188" t="s">
        <v>80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3"/>
      <c r="AR68" s="59">
        <v>310</v>
      </c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80"/>
      <c r="BK68" s="181">
        <f t="shared" si="1"/>
        <v>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77"/>
      <c r="CS68" s="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8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</row>
    <row r="69" spans="1:157" s="4" customFormat="1" ht="18.75">
      <c r="A69" s="188" t="s">
        <v>81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3"/>
      <c r="AR69" s="59">
        <v>320</v>
      </c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80"/>
      <c r="BK69" s="181">
        <f t="shared" si="1"/>
        <v>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77"/>
      <c r="CS69" s="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4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</row>
    <row r="70" spans="1:157" s="4" customFormat="1" ht="18.75">
      <c r="A70" s="188" t="s">
        <v>82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3"/>
      <c r="AR70" s="59">
        <v>400</v>
      </c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80"/>
      <c r="BK70" s="181">
        <f t="shared" si="1"/>
        <v>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77"/>
      <c r="CS70" s="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8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8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80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8.75">
      <c r="A71" s="188" t="s">
        <v>1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3"/>
      <c r="AR71" s="62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80"/>
      <c r="BK71" s="190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2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77"/>
      <c r="CS71" s="77"/>
      <c r="CT71" s="177"/>
      <c r="CU71" s="177"/>
      <c r="CV71" s="177"/>
      <c r="CW71" s="177"/>
      <c r="CX71" s="177"/>
      <c r="CY71" s="177"/>
      <c r="CZ71" s="177"/>
      <c r="DA71" s="177"/>
      <c r="DB71" s="177"/>
      <c r="DC71" s="177"/>
      <c r="DD71" s="177"/>
      <c r="DE71" s="177"/>
      <c r="DF71" s="177"/>
      <c r="DG71" s="177"/>
      <c r="DH71" s="178"/>
      <c r="DI71" s="177"/>
      <c r="DJ71" s="177"/>
      <c r="DK71" s="177"/>
      <c r="DL71" s="177"/>
      <c r="DM71" s="177"/>
      <c r="DN71" s="177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</row>
    <row r="72" spans="1:157" s="4" customFormat="1" ht="18.75">
      <c r="A72" s="188" t="s">
        <v>83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3"/>
      <c r="AR72" s="59">
        <v>410</v>
      </c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80"/>
      <c r="BK72" s="181">
        <f t="shared" si="1"/>
        <v>0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77"/>
      <c r="CS72" s="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7"/>
    </row>
    <row r="73" spans="1:157" s="4" customFormat="1" ht="18.75">
      <c r="A73" s="188" t="s">
        <v>84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3"/>
      <c r="AR73" s="59">
        <v>420</v>
      </c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80"/>
      <c r="BK73" s="181">
        <f t="shared" si="1"/>
        <v>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77"/>
      <c r="CS73" s="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</row>
    <row r="74" spans="1:157" s="4" customFormat="1" ht="18.75">
      <c r="A74" s="188" t="s">
        <v>85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3"/>
      <c r="AR74" s="59">
        <v>500</v>
      </c>
      <c r="AS74" s="178" t="s">
        <v>55</v>
      </c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80"/>
      <c r="BJ74" s="77" t="s">
        <v>55</v>
      </c>
      <c r="BK74" s="181">
        <f t="shared" si="1"/>
        <v>190337.66999999998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78">
        <v>23805.41</v>
      </c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80"/>
      <c r="CR74" s="76">
        <v>40300.89</v>
      </c>
      <c r="CS74" s="77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80"/>
      <c r="DI74" s="178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80"/>
      <c r="DX74" s="178">
        <v>126231.37</v>
      </c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80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8.75">
      <c r="A75" s="188" t="s">
        <v>86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3"/>
      <c r="AR75" s="59">
        <v>600</v>
      </c>
      <c r="AS75" s="178" t="s">
        <v>55</v>
      </c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80"/>
      <c r="BJ75" s="77" t="s">
        <v>55</v>
      </c>
      <c r="BK75" s="181">
        <f t="shared" si="1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178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80"/>
      <c r="CR75" s="76"/>
      <c r="CS75" s="77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80"/>
      <c r="DI75" s="178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80"/>
      <c r="DX75" s="178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80"/>
      <c r="EM75" s="178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80"/>
    </row>
    <row r="76" ht="10.5" customHeight="1"/>
    <row r="77" spans="1:157" ht="39.75" customHeight="1">
      <c r="A77" s="149" t="s">
        <v>94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</row>
    <row r="78" spans="1:157" ht="18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66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</row>
    <row r="79" spans="1:157" ht="37.5" customHeight="1">
      <c r="A79" s="149" t="s">
        <v>87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</row>
    <row r="80" spans="1:157" ht="18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66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</row>
    <row r="81" spans="1:157" ht="57.75" customHeight="1">
      <c r="A81" s="149" t="s">
        <v>95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</row>
  </sheetData>
  <sheetProtection/>
  <mergeCells count="548">
    <mergeCell ref="EM19:FA19"/>
    <mergeCell ref="EM20:FA20"/>
    <mergeCell ref="EM17:FA17"/>
    <mergeCell ref="EM14:FA14"/>
    <mergeCell ref="EM10:FA10"/>
    <mergeCell ref="EM13:FA13"/>
    <mergeCell ref="EM15:FA15"/>
    <mergeCell ref="EM18:FA18"/>
    <mergeCell ref="EM38:FA38"/>
    <mergeCell ref="EM40:FA40"/>
    <mergeCell ref="EM41:FA41"/>
    <mergeCell ref="EM47:FA47"/>
    <mergeCell ref="EM48:FA48"/>
    <mergeCell ref="EM54:FA54"/>
    <mergeCell ref="EM42:FA42"/>
    <mergeCell ref="EM51:FA51"/>
    <mergeCell ref="DX64:EL64"/>
    <mergeCell ref="EM64:FA64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4:AQ64"/>
    <mergeCell ref="AS64:BI64"/>
    <mergeCell ref="BK64:CB64"/>
    <mergeCell ref="CC64:CQ64"/>
    <mergeCell ref="CT64:DH64"/>
    <mergeCell ref="DI64:DW64"/>
    <mergeCell ref="DX59:EL59"/>
    <mergeCell ref="EM59:FA59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9:AQ59"/>
    <mergeCell ref="AS59:BI59"/>
    <mergeCell ref="BK59:CB59"/>
    <mergeCell ref="CC59:CQ59"/>
    <mergeCell ref="CT59:DH59"/>
    <mergeCell ref="DI59:DW59"/>
    <mergeCell ref="EM58:FA58"/>
    <mergeCell ref="DX39:EL39"/>
    <mergeCell ref="EM39:FA39"/>
    <mergeCell ref="EM34:FA34"/>
    <mergeCell ref="A58:AQ58"/>
    <mergeCell ref="AS58:BI58"/>
    <mergeCell ref="BK58:CB58"/>
    <mergeCell ref="CC58:CQ58"/>
    <mergeCell ref="CT58:DH58"/>
    <mergeCell ref="DI58:DW58"/>
    <mergeCell ref="DX58:EL58"/>
    <mergeCell ref="A39:AQ39"/>
    <mergeCell ref="AS39:BI39"/>
    <mergeCell ref="BK39:CB39"/>
    <mergeCell ref="CC39:CQ39"/>
    <mergeCell ref="CT39:DH39"/>
    <mergeCell ref="DI39:DW39"/>
    <mergeCell ref="A40:AQ40"/>
    <mergeCell ref="AS40:BI40"/>
    <mergeCell ref="BK40:CB40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A37:AQ37"/>
    <mergeCell ref="AS37:BI37"/>
    <mergeCell ref="BK37:CB37"/>
    <mergeCell ref="CC37:CQ37"/>
    <mergeCell ref="CT37:DH37"/>
    <mergeCell ref="DI37:DW37"/>
    <mergeCell ref="CC7:FA7"/>
    <mergeCell ref="CC8:CQ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BK7:CB9"/>
    <mergeCell ref="DX10:EL10"/>
    <mergeCell ref="A11:AQ11"/>
    <mergeCell ref="AS11:BI11"/>
    <mergeCell ref="BK11:CB11"/>
    <mergeCell ref="CC11:CQ11"/>
    <mergeCell ref="CT11:DH11"/>
    <mergeCell ref="DI11:DW11"/>
    <mergeCell ref="DX11:EL11"/>
    <mergeCell ref="A10:AQ10"/>
    <mergeCell ref="AS10:BI10"/>
    <mergeCell ref="DX13:EL13"/>
    <mergeCell ref="A12:AQ12"/>
    <mergeCell ref="AS12:BI12"/>
    <mergeCell ref="BK12:CB12"/>
    <mergeCell ref="CC12:CQ12"/>
    <mergeCell ref="CT12:DH12"/>
    <mergeCell ref="DI12:DW12"/>
    <mergeCell ref="DX12:EL12"/>
    <mergeCell ref="A13:AQ13"/>
    <mergeCell ref="AS13:BI13"/>
    <mergeCell ref="CT13:DH13"/>
    <mergeCell ref="DI13:DW13"/>
    <mergeCell ref="A14:AQ14"/>
    <mergeCell ref="AS14:BI14"/>
    <mergeCell ref="BK14:CB14"/>
    <mergeCell ref="CC14:CQ14"/>
    <mergeCell ref="CT14:DH14"/>
    <mergeCell ref="DI14:DW14"/>
    <mergeCell ref="A15:AQ15"/>
    <mergeCell ref="AS15:BI15"/>
    <mergeCell ref="BK15:CB15"/>
    <mergeCell ref="CC15:CQ15"/>
    <mergeCell ref="CT15:DH15"/>
    <mergeCell ref="DI15:DW15"/>
    <mergeCell ref="A16:AQ16"/>
    <mergeCell ref="AS16:BI16"/>
    <mergeCell ref="BK16:CB16"/>
    <mergeCell ref="CC16:CQ16"/>
    <mergeCell ref="CT16:DH16"/>
    <mergeCell ref="DI16:DW16"/>
    <mergeCell ref="A17:AQ17"/>
    <mergeCell ref="CC17:CQ17"/>
    <mergeCell ref="CT17:DH17"/>
    <mergeCell ref="DI17:DW17"/>
    <mergeCell ref="DX17:EL17"/>
    <mergeCell ref="A18:AQ18"/>
    <mergeCell ref="AS18:BI18"/>
    <mergeCell ref="BK18:CB18"/>
    <mergeCell ref="CC18:CQ18"/>
    <mergeCell ref="CT18:DH18"/>
    <mergeCell ref="DI18:DW18"/>
    <mergeCell ref="DX18:EL18"/>
    <mergeCell ref="A19:AQ19"/>
    <mergeCell ref="AS19:BI19"/>
    <mergeCell ref="BK19:CB19"/>
    <mergeCell ref="CC19:CQ19"/>
    <mergeCell ref="CT19:DH19"/>
    <mergeCell ref="DI19:DW19"/>
    <mergeCell ref="DX19:EL19"/>
    <mergeCell ref="A21:AQ21"/>
    <mergeCell ref="AS21:BI21"/>
    <mergeCell ref="BK21:CB21"/>
    <mergeCell ref="CC21:CQ21"/>
    <mergeCell ref="CT21:DH21"/>
    <mergeCell ref="A20:AQ20"/>
    <mergeCell ref="AS20:BI20"/>
    <mergeCell ref="BK20:CB20"/>
    <mergeCell ref="CC20:CQ20"/>
    <mergeCell ref="CT20:DH20"/>
    <mergeCell ref="A22:AQ22"/>
    <mergeCell ref="AS22:BI22"/>
    <mergeCell ref="BK22:CB22"/>
    <mergeCell ref="CC22:CQ22"/>
    <mergeCell ref="CT22:DH22"/>
    <mergeCell ref="DI22:DW22"/>
    <mergeCell ref="A23:AQ23"/>
    <mergeCell ref="AS23:BI23"/>
    <mergeCell ref="BK23:CB23"/>
    <mergeCell ref="CC23:CQ23"/>
    <mergeCell ref="CT23:DH23"/>
    <mergeCell ref="DI23:DW23"/>
    <mergeCell ref="CT24:DH24"/>
    <mergeCell ref="DI24:DW24"/>
    <mergeCell ref="DX22:EL22"/>
    <mergeCell ref="EM22:FA22"/>
    <mergeCell ref="DX23:EL23"/>
    <mergeCell ref="DX24:EL24"/>
    <mergeCell ref="DI26:DW26"/>
    <mergeCell ref="DX26:EL26"/>
    <mergeCell ref="A25:AQ25"/>
    <mergeCell ref="AS25:BI25"/>
    <mergeCell ref="BK25:CB25"/>
    <mergeCell ref="CC25:CQ25"/>
    <mergeCell ref="CT25:DH25"/>
    <mergeCell ref="DI25:DW25"/>
    <mergeCell ref="A24:AQ24"/>
    <mergeCell ref="AS24:BI24"/>
    <mergeCell ref="A26:AQ26"/>
    <mergeCell ref="AS26:BI26"/>
    <mergeCell ref="BK26:CB26"/>
    <mergeCell ref="CC26:CQ26"/>
    <mergeCell ref="BK24:CB24"/>
    <mergeCell ref="CC24:CQ24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CT26:DH26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A33:AQ33"/>
    <mergeCell ref="AS33:BI33"/>
    <mergeCell ref="BK33:CB33"/>
    <mergeCell ref="CC33:CQ33"/>
    <mergeCell ref="CT33:DH33"/>
    <mergeCell ref="DI33:DW33"/>
    <mergeCell ref="BK34:CB34"/>
    <mergeCell ref="CC34:CQ34"/>
    <mergeCell ref="CT34:DH34"/>
    <mergeCell ref="DI34:DW34"/>
    <mergeCell ref="DX32:EL32"/>
    <mergeCell ref="EM32:FA32"/>
    <mergeCell ref="DX33:EL33"/>
    <mergeCell ref="EM33:FA33"/>
    <mergeCell ref="DX34:EL34"/>
    <mergeCell ref="A35:AQ35"/>
    <mergeCell ref="AS35:BI35"/>
    <mergeCell ref="BK35:CB35"/>
    <mergeCell ref="CC35:CQ35"/>
    <mergeCell ref="CT35:DH35"/>
    <mergeCell ref="DI35:DW35"/>
    <mergeCell ref="DX35:EL35"/>
    <mergeCell ref="A34:AQ34"/>
    <mergeCell ref="AS34:BI34"/>
    <mergeCell ref="EM35:FA35"/>
    <mergeCell ref="A36:AQ36"/>
    <mergeCell ref="AS36:BI36"/>
    <mergeCell ref="BK36:CB36"/>
    <mergeCell ref="CC36:CQ36"/>
    <mergeCell ref="CT36:DH36"/>
    <mergeCell ref="DI36:DW36"/>
    <mergeCell ref="BK41:CB41"/>
    <mergeCell ref="CC41:CQ41"/>
    <mergeCell ref="CT41:DH41"/>
    <mergeCell ref="DI41:DW41"/>
    <mergeCell ref="DX36:EL36"/>
    <mergeCell ref="EM36:FA36"/>
    <mergeCell ref="CC40:CQ40"/>
    <mergeCell ref="CT40:DH40"/>
    <mergeCell ref="DI40:DW40"/>
    <mergeCell ref="DX40:EL40"/>
    <mergeCell ref="DX41:EL41"/>
    <mergeCell ref="A42:AQ42"/>
    <mergeCell ref="AS42:BI42"/>
    <mergeCell ref="BK42:CB42"/>
    <mergeCell ref="CC42:CQ42"/>
    <mergeCell ref="CT42:DH42"/>
    <mergeCell ref="DI42:DW42"/>
    <mergeCell ref="DX42:EL42"/>
    <mergeCell ref="A41:AQ41"/>
    <mergeCell ref="AS41:BI41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A46:AQ46"/>
    <mergeCell ref="AS46:BI46"/>
    <mergeCell ref="BK46:CB46"/>
    <mergeCell ref="CC46:CQ46"/>
    <mergeCell ref="CT46:DH46"/>
    <mergeCell ref="DI46:DW46"/>
    <mergeCell ref="BK47:CB47"/>
    <mergeCell ref="CC47:CQ47"/>
    <mergeCell ref="CT47:DH47"/>
    <mergeCell ref="DI47:DW47"/>
    <mergeCell ref="DX45:EL45"/>
    <mergeCell ref="EN45:FA45"/>
    <mergeCell ref="DX46:EL46"/>
    <mergeCell ref="EN46:FA46"/>
    <mergeCell ref="DX47:EL47"/>
    <mergeCell ref="A48:AQ48"/>
    <mergeCell ref="AS48:BI48"/>
    <mergeCell ref="BK48:CB48"/>
    <mergeCell ref="CC48:CQ48"/>
    <mergeCell ref="CT48:DH48"/>
    <mergeCell ref="DI48:DW48"/>
    <mergeCell ref="DX48:EL48"/>
    <mergeCell ref="A47:AQ47"/>
    <mergeCell ref="AS47:BI47"/>
    <mergeCell ref="EM50:FA50"/>
    <mergeCell ref="A49:AQ49"/>
    <mergeCell ref="AS49:BI49"/>
    <mergeCell ref="BK49:CB49"/>
    <mergeCell ref="CC49:CQ49"/>
    <mergeCell ref="CT49:DH49"/>
    <mergeCell ref="DI49:DW49"/>
    <mergeCell ref="DI51:DW51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1:AQ51"/>
    <mergeCell ref="AS53:BI53"/>
    <mergeCell ref="BK53:CB53"/>
    <mergeCell ref="CC53:CQ53"/>
    <mergeCell ref="CT53:DH53"/>
    <mergeCell ref="DI53:DW53"/>
    <mergeCell ref="DX51:EL51"/>
    <mergeCell ref="AS51:BI51"/>
    <mergeCell ref="BK51:CB51"/>
    <mergeCell ref="CC51:CQ51"/>
    <mergeCell ref="CT51:DH51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A53:AQ53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2:AQ72"/>
    <mergeCell ref="AS72:BI72"/>
    <mergeCell ref="BK72:CB72"/>
    <mergeCell ref="CC72:CQ72"/>
    <mergeCell ref="CT72:DH72"/>
    <mergeCell ref="DI72:DW72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A77:FA77"/>
    <mergeCell ref="A79:FA79"/>
    <mergeCell ref="A81:FA81"/>
    <mergeCell ref="DX74:EL74"/>
    <mergeCell ref="EM74:FA74"/>
    <mergeCell ref="A75:AQ75"/>
    <mergeCell ref="AS75:BI75"/>
    <mergeCell ref="BK75:CB75"/>
    <mergeCell ref="CC75:CQ75"/>
    <mergeCell ref="CT75:DH75"/>
    <mergeCell ref="DX15:EL15"/>
    <mergeCell ref="EM11:FA11"/>
    <mergeCell ref="EM12:FA12"/>
    <mergeCell ref="EM16:FA16"/>
    <mergeCell ref="AS17:BI17"/>
    <mergeCell ref="BK17:CB17"/>
    <mergeCell ref="DX16:EL16"/>
    <mergeCell ref="DX14:EL14"/>
    <mergeCell ref="BK13:CB13"/>
    <mergeCell ref="CC13:CQ13"/>
    <mergeCell ref="EM25:FA25"/>
    <mergeCell ref="DX20:EL20"/>
    <mergeCell ref="DI21:DW21"/>
    <mergeCell ref="DX21:EL21"/>
    <mergeCell ref="EM21:FA21"/>
    <mergeCell ref="EM23:FA23"/>
    <mergeCell ref="EM24:FA24"/>
    <mergeCell ref="DX25:EL25"/>
    <mergeCell ref="DI20:DW20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1"/>
  <sheetViews>
    <sheetView zoomScale="80" zoomScaleNormal="80" zoomScaleSheetLayoutView="100" workbookViewId="0" topLeftCell="A4">
      <pane xSplit="62" ySplit="7" topLeftCell="BK14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A42" sqref="A42:AQ4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69" t="s">
        <v>119</v>
      </c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</row>
    <row r="3" spans="131:156" ht="15"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</row>
    <row r="4" spans="1:142" s="3" customFormat="1" ht="28.5" customHeight="1">
      <c r="A4" s="170" t="s">
        <v>210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48" t="s">
        <v>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9" t="s">
        <v>47</v>
      </c>
      <c r="AS6" s="248" t="s">
        <v>48</v>
      </c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 t="s">
        <v>49</v>
      </c>
      <c r="BK6" s="250" t="s">
        <v>118</v>
      </c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2"/>
    </row>
    <row r="7" spans="1:157" ht="16.5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9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 t="s">
        <v>34</v>
      </c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 t="s">
        <v>50</v>
      </c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</row>
    <row r="8" spans="1:157" ht="91.5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9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 t="s">
        <v>176</v>
      </c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 t="s">
        <v>166</v>
      </c>
      <c r="CS8" s="248" t="s">
        <v>208</v>
      </c>
      <c r="CT8" s="248" t="s">
        <v>51</v>
      </c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9" t="s">
        <v>56</v>
      </c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8" t="s">
        <v>52</v>
      </c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</row>
    <row r="9" spans="1:157" ht="110.2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9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8" t="s">
        <v>53</v>
      </c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50" t="s">
        <v>54</v>
      </c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2"/>
    </row>
    <row r="10" spans="1:157" s="2" customFormat="1" ht="15.75" customHeight="1">
      <c r="A10" s="245">
        <v>1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7"/>
      <c r="AR10" s="94">
        <v>2</v>
      </c>
      <c r="AS10" s="245">
        <v>3</v>
      </c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7"/>
      <c r="BJ10" s="95">
        <v>4</v>
      </c>
      <c r="BK10" s="245">
        <v>5</v>
      </c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7"/>
      <c r="CC10" s="245">
        <v>6</v>
      </c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7"/>
      <c r="CR10" s="93">
        <v>7</v>
      </c>
      <c r="CS10" s="95">
        <v>8</v>
      </c>
      <c r="CT10" s="245">
        <v>9</v>
      </c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7"/>
      <c r="DI10" s="236">
        <v>10</v>
      </c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8"/>
      <c r="DX10" s="236">
        <v>11</v>
      </c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8"/>
      <c r="EM10" s="236">
        <v>12</v>
      </c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8"/>
    </row>
    <row r="11" spans="1:157" s="4" customFormat="1" ht="18.75">
      <c r="A11" s="239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1"/>
      <c r="AR11" s="59">
        <v>100</v>
      </c>
      <c r="AS11" s="242" t="s">
        <v>55</v>
      </c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4"/>
      <c r="BJ11" s="74" t="s">
        <v>55</v>
      </c>
      <c r="BK11" s="242">
        <f>CR11+DX11</f>
        <v>7927600</v>
      </c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4"/>
      <c r="CC11" s="242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4"/>
      <c r="CR11" s="73">
        <f>CR14</f>
        <v>5817600</v>
      </c>
      <c r="CS11" s="74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4"/>
      <c r="DI11" s="242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4"/>
      <c r="DX11" s="242">
        <f>DX14+DX17</f>
        <v>2110000</v>
      </c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4"/>
      <c r="EM11" s="242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4"/>
    </row>
    <row r="12" spans="1:157" s="4" customFormat="1" ht="15.75" customHeight="1">
      <c r="A12" s="233" t="s">
        <v>6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5"/>
      <c r="AR12" s="62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7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78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80"/>
      <c r="CR12" s="76"/>
      <c r="CS12" s="77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8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80"/>
      <c r="EM12" s="178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80"/>
    </row>
    <row r="13" spans="1:157" s="4" customFormat="1" ht="51.75" customHeight="1">
      <c r="A13" s="201" t="s">
        <v>177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59">
        <v>110</v>
      </c>
      <c r="AS13" s="185" t="s">
        <v>185</v>
      </c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7"/>
      <c r="BJ13" s="77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6" t="s">
        <v>55</v>
      </c>
      <c r="CS13" s="77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77" t="s">
        <v>55</v>
      </c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</row>
    <row r="14" spans="1:157" s="4" customFormat="1" ht="18.75">
      <c r="A14" s="230" t="s">
        <v>57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2"/>
      <c r="AR14" s="59">
        <v>120</v>
      </c>
      <c r="AS14" s="185" t="s">
        <v>186</v>
      </c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7"/>
      <c r="BJ14" s="77"/>
      <c r="BK14" s="178">
        <f>CR14+DX14</f>
        <v>6717600</v>
      </c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78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6">
        <v>5817600</v>
      </c>
      <c r="CS14" s="77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>
        <v>900000</v>
      </c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</row>
    <row r="15" spans="1:157" s="4" customFormat="1" ht="34.5" customHeight="1">
      <c r="A15" s="230" t="s">
        <v>58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/>
      <c r="AR15" s="59">
        <v>130</v>
      </c>
      <c r="AS15" s="185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7"/>
      <c r="BJ15" s="77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6" t="s">
        <v>55</v>
      </c>
      <c r="CS15" s="77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77" t="s">
        <v>55</v>
      </c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</row>
    <row r="16" spans="1:157" s="4" customFormat="1" ht="18.75">
      <c r="A16" s="188" t="s">
        <v>59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  <c r="AR16" s="59">
        <v>150</v>
      </c>
      <c r="AS16" s="185" t="s">
        <v>187</v>
      </c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7"/>
      <c r="BJ16" s="77"/>
      <c r="BK16" s="178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6" t="s">
        <v>55</v>
      </c>
      <c r="CS16" s="77"/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0" t="s">
        <v>60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2"/>
      <c r="AR17" s="59">
        <v>160</v>
      </c>
      <c r="AS17" s="185" t="s">
        <v>187</v>
      </c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7"/>
      <c r="BJ17" s="77"/>
      <c r="BK17" s="178">
        <f>DX17</f>
        <v>1210000</v>
      </c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6" t="s">
        <v>55</v>
      </c>
      <c r="CS17" s="77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>
        <v>1210000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</row>
    <row r="18" spans="1:157" s="4" customFormat="1" ht="18.75">
      <c r="A18" s="230" t="s">
        <v>61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2"/>
      <c r="AR18" s="59">
        <v>180</v>
      </c>
      <c r="AS18" s="198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200"/>
      <c r="BJ18" s="80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6" t="s">
        <v>55</v>
      </c>
      <c r="CS18" s="77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77" t="s">
        <v>55</v>
      </c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</row>
    <row r="19" spans="1:157" s="4" customFormat="1" ht="18.75">
      <c r="A19" s="230" t="s">
        <v>62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2"/>
      <c r="AR19" s="59"/>
      <c r="AS19" s="198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200"/>
      <c r="BJ19" s="80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6" t="s">
        <v>55</v>
      </c>
      <c r="CS19" s="77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</row>
    <row r="20" spans="1:157" s="4" customFormat="1" ht="18.75">
      <c r="A20" s="230" t="s">
        <v>63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2"/>
      <c r="AR20" s="59"/>
      <c r="AS20" s="198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200"/>
      <c r="BJ20" s="80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6" t="s">
        <v>55</v>
      </c>
      <c r="CS20" s="77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</row>
    <row r="21" spans="1:157" s="27" customFormat="1" ht="18.75">
      <c r="A21" s="204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89">
        <v>200</v>
      </c>
      <c r="AS21" s="207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9"/>
      <c r="BJ21" s="90"/>
      <c r="BK21" s="181">
        <f>BK22+BK34+BK47+BK50</f>
        <v>7927600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1">
        <f>CC22+CC34+CC47+CC50</f>
        <v>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82">
        <f>CR22+CR34+CR47+CR50</f>
        <v>5817600</v>
      </c>
      <c r="CS21" s="84">
        <f>CS22+CS34+CS47+CS50</f>
        <v>0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1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1">
        <f>DX22+DX34+DX47+DX50</f>
        <v>2110000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184">
        <f>EM22+EM34+EM47+EM50</f>
        <v>0</v>
      </c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</row>
    <row r="22" spans="1:157" s="4" customFormat="1" ht="18.75">
      <c r="A22" s="188" t="s">
        <v>72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59">
        <v>210</v>
      </c>
      <c r="AS22" s="198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200"/>
      <c r="BJ22" s="85">
        <v>210</v>
      </c>
      <c r="BK22" s="181">
        <f>CC22+CR22+CS22+CT22+DI22+DX22</f>
        <v>2566918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1">
        <f>CC23+CC26</f>
        <v>0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82">
        <f>CR23+CR26</f>
        <v>2071918</v>
      </c>
      <c r="CS22" s="84">
        <f>CS23+CS26</f>
        <v>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1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1">
        <f>DX23+DX26</f>
        <v>495000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184">
        <f>EM23+EM26</f>
        <v>0</v>
      </c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59">
        <v>211</v>
      </c>
      <c r="AS23" s="198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200"/>
      <c r="BJ23" s="85" t="s">
        <v>206</v>
      </c>
      <c r="BK23" s="181">
        <f aca="true" t="shared" si="0" ref="BK23:BK53">CC23+CR23+CS23+CT23+DI23+DX23</f>
        <v>2565118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1">
        <f>SUM(CC24:CQ25)</f>
        <v>0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84">
        <f>SUM(CR24:CR25)</f>
        <v>2070118</v>
      </c>
      <c r="CS23" s="83">
        <f>SUM(CS24:CS25)</f>
        <v>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1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1">
        <f>SUM(DX24:EL25)</f>
        <v>495000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184">
        <f>SUM(EM24:FA25)</f>
        <v>0</v>
      </c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</row>
    <row r="24" spans="1:157" s="4" customFormat="1" ht="18.75" customHeight="1">
      <c r="A24" s="188" t="s">
        <v>15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  <c r="AR24" s="62"/>
      <c r="AS24" s="198">
        <v>111</v>
      </c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200"/>
      <c r="BJ24" s="80" t="s">
        <v>200</v>
      </c>
      <c r="BK24" s="181">
        <f t="shared" si="0"/>
        <v>1970136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6">
        <v>1589952</v>
      </c>
      <c r="CS24" s="77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>
        <v>380184</v>
      </c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</row>
    <row r="25" spans="1:157" s="4" customFormat="1" ht="18.75">
      <c r="A25" s="188" t="s">
        <v>136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3"/>
      <c r="AR25" s="62"/>
      <c r="AS25" s="198">
        <v>119</v>
      </c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200"/>
      <c r="BJ25" s="80" t="s">
        <v>201</v>
      </c>
      <c r="BK25" s="181">
        <f t="shared" si="0"/>
        <v>594982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6">
        <v>480166</v>
      </c>
      <c r="CS25" s="77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>
        <v>114816</v>
      </c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3"/>
      <c r="AS26" s="223">
        <v>112</v>
      </c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5"/>
      <c r="BJ26" s="91" t="s">
        <v>202</v>
      </c>
      <c r="BK26" s="226">
        <f t="shared" si="0"/>
        <v>1800</v>
      </c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8"/>
      <c r="CC26" s="229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2"/>
      <c r="CR26" s="86">
        <v>1800</v>
      </c>
      <c r="CS26" s="87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2"/>
      <c r="DI26" s="229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2"/>
      <c r="DX26" s="229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2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</row>
    <row r="27" spans="1:157" s="4" customFormat="1" ht="18.75" customHeight="1" hidden="1">
      <c r="A27" s="220" t="s">
        <v>66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56">
        <v>220</v>
      </c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80"/>
      <c r="BK27" s="181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77"/>
      <c r="CS27" s="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</row>
    <row r="28" spans="1:157" s="4" customFormat="1" ht="18.75" customHeight="1" hidden="1">
      <c r="A28" s="214" t="s">
        <v>67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6"/>
      <c r="AR28" s="64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81"/>
      <c r="BK28" s="181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79"/>
      <c r="CS28" s="7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2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80"/>
      <c r="BK29" s="181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76"/>
      <c r="CS29" s="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2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80"/>
      <c r="BK30" s="181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6"/>
      <c r="CS30" s="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8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2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80"/>
      <c r="BK31" s="181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76"/>
      <c r="CS31" s="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8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2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80"/>
      <c r="BK32" s="181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76"/>
      <c r="CS32" s="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2"/>
      <c r="AS33" s="198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200"/>
      <c r="BJ33" s="80"/>
      <c r="BK33" s="181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6"/>
      <c r="CS33" s="77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59">
        <v>230</v>
      </c>
      <c r="AS34" s="198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200"/>
      <c r="BJ34" s="85">
        <v>290</v>
      </c>
      <c r="BK34" s="181">
        <f>CC34+CR34+CS34+CT34+DI34+DX34</f>
        <v>1487182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1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84">
        <f>SUM(CR36:CR42)</f>
        <v>1472182</v>
      </c>
      <c r="CS34" s="83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1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1">
        <f>SUM(DX36:EL42)</f>
        <v>15000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184">
        <f>SUM(EM36:FA42)</f>
        <v>0</v>
      </c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2"/>
      <c r="AS35" s="198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200"/>
      <c r="BJ35" s="80"/>
      <c r="BK35" s="190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2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6"/>
      <c r="CS35" s="77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0" t="s">
        <v>73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2"/>
      <c r="AR36" s="62"/>
      <c r="AS36" s="198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200"/>
      <c r="BJ36" s="80"/>
      <c r="BK36" s="181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6"/>
      <c r="CS36" s="77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2"/>
      <c r="AS37" s="198">
        <v>831</v>
      </c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200"/>
      <c r="BJ37" s="80" t="s">
        <v>190</v>
      </c>
      <c r="BK37" s="181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7"/>
      <c r="CS37" s="76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1" t="s">
        <v>189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2"/>
      <c r="AS38" s="198">
        <v>852</v>
      </c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200"/>
      <c r="BJ38" s="80" t="s">
        <v>190</v>
      </c>
      <c r="BK38" s="181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7"/>
      <c r="CS38" s="76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1" t="s">
        <v>75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2"/>
      <c r="AS39" s="198">
        <v>853</v>
      </c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200"/>
      <c r="BJ39" s="80" t="s">
        <v>244</v>
      </c>
      <c r="BK39" s="181">
        <f t="shared" si="0"/>
        <v>1047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7">
        <v>1047</v>
      </c>
      <c r="CS39" s="76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2"/>
      <c r="AS40" s="198">
        <v>851</v>
      </c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200"/>
      <c r="BJ40" s="80" t="s">
        <v>245</v>
      </c>
      <c r="BK40" s="181">
        <f t="shared" si="0"/>
        <v>1471135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7">
        <v>1471135</v>
      </c>
      <c r="CS40" s="76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33" customHeight="1">
      <c r="A41" s="201" t="s">
        <v>249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2"/>
      <c r="AS41" s="198">
        <v>853</v>
      </c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200"/>
      <c r="BJ41" s="80" t="s">
        <v>246</v>
      </c>
      <c r="BK41" s="181">
        <f t="shared" si="0"/>
        <v>5000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7"/>
      <c r="CS41" s="76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>
        <v>5000</v>
      </c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 customHeight="1">
      <c r="A42" s="201" t="s">
        <v>247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2"/>
      <c r="AS42" s="198">
        <v>851</v>
      </c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200"/>
      <c r="BJ42" s="80" t="s">
        <v>248</v>
      </c>
      <c r="BK42" s="181">
        <f t="shared" si="0"/>
        <v>10000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7"/>
      <c r="CS42" s="76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>
        <v>10000</v>
      </c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8" t="s">
        <v>24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3"/>
      <c r="AR43" s="59">
        <v>240</v>
      </c>
      <c r="AS43" s="198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200"/>
      <c r="BJ43" s="80"/>
      <c r="BK43" s="181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6"/>
      <c r="CS43" s="77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5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2"/>
      <c r="AS44" s="198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200"/>
      <c r="BJ44" s="80"/>
      <c r="BK44" s="181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6"/>
      <c r="CS44" s="77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5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8" t="s">
        <v>29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3"/>
      <c r="AR45" s="62"/>
      <c r="AS45" s="198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200"/>
      <c r="BJ45" s="80"/>
      <c r="BK45" s="181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6"/>
      <c r="CS45" s="77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5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8" t="s">
        <v>76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3"/>
      <c r="AR46" s="62"/>
      <c r="AS46" s="198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200"/>
      <c r="BJ46" s="80"/>
      <c r="BK46" s="181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6"/>
      <c r="CS46" s="77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5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59">
        <v>250</v>
      </c>
      <c r="AS47" s="198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200"/>
      <c r="BJ47" s="80"/>
      <c r="BK47" s="181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1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82">
        <f>CR49</f>
        <v>0</v>
      </c>
      <c r="CS47" s="84">
        <f>CS49</f>
        <v>0</v>
      </c>
      <c r="CT47" s="181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1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1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1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10" t="s">
        <v>71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2"/>
      <c r="AR48" s="62"/>
      <c r="AS48" s="198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200"/>
      <c r="BJ48" s="80"/>
      <c r="BK48" s="190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2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6"/>
      <c r="CS48" s="77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2"/>
      <c r="AS49" s="189">
        <v>244</v>
      </c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80" t="s">
        <v>199</v>
      </c>
      <c r="BK49" s="181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6"/>
      <c r="CS49" s="77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04" t="s">
        <v>78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89">
        <v>260</v>
      </c>
      <c r="AS50" s="207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9"/>
      <c r="BJ50" s="90"/>
      <c r="BK50" s="181">
        <f>CC50+CR50+CS50+CT50+DI50+DX50</f>
        <v>3873500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1">
        <f>CC52+CC53+CC54+CC55+CC56+CC60+CC61+CC62+CC65</f>
        <v>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82">
        <f>CR52+CR53+CR54+CR55+CR56+CR60+CR61+CR62+CR65</f>
        <v>2273500</v>
      </c>
      <c r="CS50" s="84">
        <f>CS52+CS53+CS54+CS55+CS56+CS60+CS61+CS62+CS65</f>
        <v>0</v>
      </c>
      <c r="CT50" s="181">
        <f>CT52+CT53+CT54+CT55+CT56+CT60+CT61+CT62+CT65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1">
        <f>DI52+DI53+DI54+DI55+DI56+DI60+DI61+DI62+DI65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1">
        <f>DX52+DX53+DX54+DX55+DX56+DX60+DX61+DX62+DX65</f>
        <v>1600000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1">
        <f>EM52+EM53+EM54+EM55+EM56+EM60+EM61+EM62+EM65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2"/>
      <c r="AS51" s="198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200"/>
      <c r="BJ51" s="80"/>
      <c r="BK51" s="190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6"/>
      <c r="CS51" s="77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57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9"/>
    </row>
    <row r="52" spans="1:157" s="4" customFormat="1" ht="18.75">
      <c r="A52" s="188" t="s">
        <v>17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3"/>
      <c r="AR52" s="62"/>
      <c r="AS52" s="198">
        <v>244</v>
      </c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200"/>
      <c r="BJ52" s="80" t="s">
        <v>194</v>
      </c>
      <c r="BK52" s="181">
        <f t="shared" si="0"/>
        <v>36000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6">
        <v>36000</v>
      </c>
      <c r="CS52" s="77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77"/>
      <c r="EN52" s="177"/>
      <c r="EO52" s="177"/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7"/>
    </row>
    <row r="53" spans="1:157" s="4" customFormat="1" ht="18.75">
      <c r="A53" s="188" t="s">
        <v>18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3"/>
      <c r="AR53" s="62"/>
      <c r="AS53" s="198">
        <v>244</v>
      </c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200"/>
      <c r="BJ53" s="80" t="s">
        <v>195</v>
      </c>
      <c r="BK53" s="181">
        <f t="shared" si="0"/>
        <v>3000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6">
        <v>3000</v>
      </c>
      <c r="CS53" s="77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</row>
    <row r="54" spans="1:157" s="4" customFormat="1" ht="18.75">
      <c r="A54" s="188" t="s">
        <v>19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3"/>
      <c r="AR54" s="62"/>
      <c r="AS54" s="198">
        <v>244</v>
      </c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200"/>
      <c r="BJ54" s="80" t="s">
        <v>196</v>
      </c>
      <c r="BK54" s="181">
        <f>CC54+CR54+CS54+CT54+DI54+DX54</f>
        <v>1654617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6">
        <v>1654617</v>
      </c>
      <c r="CS54" s="77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</row>
    <row r="55" spans="1:157" s="4" customFormat="1" ht="18.75">
      <c r="A55" s="188" t="s">
        <v>20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3"/>
      <c r="AR55" s="62"/>
      <c r="AS55" s="189">
        <v>244</v>
      </c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80" t="s">
        <v>197</v>
      </c>
      <c r="BK55" s="181">
        <f aca="true" t="shared" si="1" ref="BK55:BK75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77"/>
      <c r="CS55" s="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</row>
    <row r="56" spans="1:157" s="4" customFormat="1" ht="18.75">
      <c r="A56" s="188" t="s">
        <v>79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3"/>
      <c r="AR56" s="62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85">
        <v>225</v>
      </c>
      <c r="BK56" s="181">
        <f t="shared" si="1"/>
        <v>904376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253">
        <f>SUM(CC57:CQ59)</f>
        <v>0</v>
      </c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88">
        <f>SUM(CR57:CR59)</f>
        <v>104376</v>
      </c>
      <c r="CS56" s="88">
        <f>SUM(CS57:CS59)</f>
        <v>0</v>
      </c>
      <c r="CT56" s="253">
        <f>SUM(CT57:DH59)</f>
        <v>0</v>
      </c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>
        <f>SUM(DI57:DW59)</f>
        <v>0</v>
      </c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4">
        <f>SUM(DX57:EL59)</f>
        <v>800000</v>
      </c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  <c r="EL56" s="256"/>
      <c r="EM56" s="254">
        <f>SUM(EM57:FA59)</f>
        <v>0</v>
      </c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6"/>
    </row>
    <row r="57" spans="1:157" s="4" customFormat="1" ht="18.75">
      <c r="A57" s="188" t="s">
        <v>79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3"/>
      <c r="AR57" s="62"/>
      <c r="AS57" s="189">
        <v>244</v>
      </c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80" t="s">
        <v>191</v>
      </c>
      <c r="BK57" s="181">
        <f t="shared" si="1"/>
        <v>304376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77">
        <v>104376</v>
      </c>
      <c r="CS57" s="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8">
        <v>200000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8" t="s">
        <v>79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3"/>
      <c r="AR58" s="62"/>
      <c r="AS58" s="189">
        <v>243</v>
      </c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80" t="s">
        <v>192</v>
      </c>
      <c r="BK58" s="181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77"/>
      <c r="CS58" s="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8" t="s">
        <v>79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3"/>
      <c r="AR59" s="62"/>
      <c r="AS59" s="189">
        <v>244</v>
      </c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80" t="s">
        <v>193</v>
      </c>
      <c r="BK59" s="181">
        <f t="shared" si="1"/>
        <v>600000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77"/>
      <c r="CS59" s="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7"/>
      <c r="DT59" s="177"/>
      <c r="DU59" s="177"/>
      <c r="DV59" s="177"/>
      <c r="DW59" s="177"/>
      <c r="DX59" s="178">
        <v>600000</v>
      </c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8" t="s">
        <v>21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3"/>
      <c r="AR60" s="62"/>
      <c r="AS60" s="189">
        <v>244</v>
      </c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80" t="s">
        <v>198</v>
      </c>
      <c r="BK60" s="181">
        <f t="shared" si="1"/>
        <v>842507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77">
        <v>302507</v>
      </c>
      <c r="CS60" s="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77"/>
      <c r="DL60" s="177"/>
      <c r="DM60" s="177"/>
      <c r="DN60" s="177"/>
      <c r="DO60" s="177"/>
      <c r="DP60" s="177"/>
      <c r="DQ60" s="177"/>
      <c r="DR60" s="177"/>
      <c r="DS60" s="177"/>
      <c r="DT60" s="177"/>
      <c r="DU60" s="177"/>
      <c r="DV60" s="177"/>
      <c r="DW60" s="177"/>
      <c r="DX60" s="177">
        <v>540000</v>
      </c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177"/>
      <c r="ET60" s="177"/>
      <c r="EU60" s="177"/>
      <c r="EV60" s="177"/>
      <c r="EW60" s="177"/>
      <c r="EX60" s="177"/>
      <c r="EY60" s="177"/>
      <c r="EZ60" s="177"/>
      <c r="FA60" s="177"/>
    </row>
    <row r="61" spans="1:157" s="4" customFormat="1" ht="18.75">
      <c r="A61" s="188" t="s">
        <v>28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3"/>
      <c r="AR61" s="62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80"/>
      <c r="BK61" s="181">
        <f t="shared" si="1"/>
        <v>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77"/>
      <c r="CS61" s="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77"/>
      <c r="DE61" s="177"/>
      <c r="DF61" s="177"/>
      <c r="DG61" s="177"/>
      <c r="DH61" s="177"/>
      <c r="DI61" s="177"/>
      <c r="DJ61" s="177"/>
      <c r="DK61" s="177"/>
      <c r="DL61" s="177"/>
      <c r="DM61" s="177"/>
      <c r="DN61" s="177"/>
      <c r="DO61" s="177"/>
      <c r="DP61" s="177"/>
      <c r="DQ61" s="177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7"/>
      <c r="EK61" s="177"/>
      <c r="EL61" s="177"/>
      <c r="EM61" s="177"/>
      <c r="EN61" s="177"/>
      <c r="EO61" s="177"/>
      <c r="EP61" s="177"/>
      <c r="EQ61" s="177"/>
      <c r="ER61" s="177"/>
      <c r="ES61" s="177"/>
      <c r="ET61" s="177"/>
      <c r="EU61" s="177"/>
      <c r="EV61" s="177"/>
      <c r="EW61" s="177"/>
      <c r="EX61" s="177"/>
      <c r="EY61" s="177"/>
      <c r="EZ61" s="177"/>
      <c r="FA61" s="177"/>
    </row>
    <row r="62" spans="1:157" s="4" customFormat="1" ht="18.75">
      <c r="A62" s="188" t="s">
        <v>22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3"/>
      <c r="AR62" s="65"/>
      <c r="AS62" s="189">
        <v>244</v>
      </c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85">
        <v>310</v>
      </c>
      <c r="BK62" s="181">
        <f t="shared" si="1"/>
        <v>100000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253">
        <f>SUM(CC63:CQ64)</f>
        <v>0</v>
      </c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88">
        <f>SUM(CR63:CR64)</f>
        <v>0</v>
      </c>
      <c r="CS62" s="88">
        <f>SUM(CS63:CS64)</f>
        <v>0</v>
      </c>
      <c r="CT62" s="253">
        <f>SUM(CT63:DF64)</f>
        <v>0</v>
      </c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>
        <f>SUM(DI63:DW64)</f>
        <v>0</v>
      </c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4">
        <f>SUM(DX63:EL64)</f>
        <v>100000</v>
      </c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5"/>
      <c r="EK62" s="255"/>
      <c r="EL62" s="256"/>
      <c r="EM62" s="254">
        <f>SUM(EM63:FA64)</f>
        <v>0</v>
      </c>
      <c r="EN62" s="255"/>
      <c r="EO62" s="255"/>
      <c r="EP62" s="255"/>
      <c r="EQ62" s="255"/>
      <c r="ER62" s="255"/>
      <c r="ES62" s="255"/>
      <c r="ET62" s="255"/>
      <c r="EU62" s="255"/>
      <c r="EV62" s="255"/>
      <c r="EW62" s="255"/>
      <c r="EX62" s="255"/>
      <c r="EY62" s="255"/>
      <c r="EZ62" s="255"/>
      <c r="FA62" s="256"/>
    </row>
    <row r="63" spans="1:157" s="4" customFormat="1" ht="18.75">
      <c r="A63" s="188" t="s">
        <v>22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3"/>
      <c r="AR63" s="65"/>
      <c r="AS63" s="189">
        <v>244</v>
      </c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80" t="s">
        <v>203</v>
      </c>
      <c r="BK63" s="181">
        <f t="shared" si="1"/>
        <v>50000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77"/>
      <c r="CS63" s="77"/>
      <c r="CT63" s="177"/>
      <c r="CU63" s="177"/>
      <c r="CV63" s="177"/>
      <c r="CW63" s="177"/>
      <c r="CX63" s="177"/>
      <c r="CY63" s="177"/>
      <c r="CZ63" s="177"/>
      <c r="DA63" s="177"/>
      <c r="DB63" s="177"/>
      <c r="DC63" s="177"/>
      <c r="DD63" s="177"/>
      <c r="DE63" s="177"/>
      <c r="DF63" s="177"/>
      <c r="DG63" s="177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>
        <v>50000</v>
      </c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8.75">
      <c r="A64" s="188" t="s">
        <v>22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/>
      <c r="AR64" s="65"/>
      <c r="AS64" s="189">
        <v>244</v>
      </c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80" t="s">
        <v>204</v>
      </c>
      <c r="BK64" s="181">
        <f t="shared" si="1"/>
        <v>50000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77"/>
      <c r="CS64" s="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>
        <v>50000</v>
      </c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8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80"/>
    </row>
    <row r="65" spans="1:157" s="4" customFormat="1" ht="19.5" customHeight="1">
      <c r="A65" s="188" t="s">
        <v>23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3"/>
      <c r="AR65" s="62"/>
      <c r="AS65" s="189">
        <v>244</v>
      </c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80" t="s">
        <v>205</v>
      </c>
      <c r="BK65" s="181">
        <f t="shared" si="1"/>
        <v>333000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77">
        <v>173000</v>
      </c>
      <c r="CS65" s="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>
        <v>160000</v>
      </c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37.5" customHeight="1">
      <c r="A66" s="188" t="s">
        <v>43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3"/>
      <c r="AR66" s="59">
        <v>300</v>
      </c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80"/>
      <c r="BK66" s="181">
        <f t="shared" si="1"/>
        <v>0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77"/>
      <c r="CS66" s="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5" customHeight="1">
      <c r="A67" s="195" t="s">
        <v>1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7"/>
      <c r="AR67" s="62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80"/>
      <c r="BK67" s="190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2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77"/>
      <c r="CS67" s="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</row>
    <row r="68" spans="1:157" s="4" customFormat="1" ht="18.75">
      <c r="A68" s="188" t="s">
        <v>80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3"/>
      <c r="AR68" s="59">
        <v>310</v>
      </c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80"/>
      <c r="BK68" s="181">
        <f t="shared" si="1"/>
        <v>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77"/>
      <c r="CS68" s="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8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</row>
    <row r="69" spans="1:157" s="4" customFormat="1" ht="18.75">
      <c r="A69" s="188" t="s">
        <v>81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3"/>
      <c r="AR69" s="59">
        <v>320</v>
      </c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80"/>
      <c r="BK69" s="181">
        <f t="shared" si="1"/>
        <v>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77"/>
      <c r="CS69" s="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4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</row>
    <row r="70" spans="1:157" s="4" customFormat="1" ht="18.75">
      <c r="A70" s="188" t="s">
        <v>82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3"/>
      <c r="AR70" s="59">
        <v>400</v>
      </c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80"/>
      <c r="BK70" s="181">
        <f t="shared" si="1"/>
        <v>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77"/>
      <c r="CS70" s="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8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8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80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8.75">
      <c r="A71" s="188" t="s">
        <v>1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3"/>
      <c r="AR71" s="62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80"/>
      <c r="BK71" s="190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2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77"/>
      <c r="CS71" s="77"/>
      <c r="CT71" s="177"/>
      <c r="CU71" s="177"/>
      <c r="CV71" s="177"/>
      <c r="CW71" s="177"/>
      <c r="CX71" s="177"/>
      <c r="CY71" s="177"/>
      <c r="CZ71" s="177"/>
      <c r="DA71" s="177"/>
      <c r="DB71" s="177"/>
      <c r="DC71" s="177"/>
      <c r="DD71" s="177"/>
      <c r="DE71" s="177"/>
      <c r="DF71" s="177"/>
      <c r="DG71" s="177"/>
      <c r="DH71" s="178"/>
      <c r="DI71" s="177"/>
      <c r="DJ71" s="177"/>
      <c r="DK71" s="177"/>
      <c r="DL71" s="177"/>
      <c r="DM71" s="177"/>
      <c r="DN71" s="177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</row>
    <row r="72" spans="1:157" s="4" customFormat="1" ht="18.75">
      <c r="A72" s="188" t="s">
        <v>83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3"/>
      <c r="AR72" s="59">
        <v>410</v>
      </c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80"/>
      <c r="BK72" s="181">
        <f t="shared" si="1"/>
        <v>0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77"/>
      <c r="CS72" s="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7"/>
    </row>
    <row r="73" spans="1:157" s="4" customFormat="1" ht="18.75">
      <c r="A73" s="188" t="s">
        <v>84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3"/>
      <c r="AR73" s="59">
        <v>420</v>
      </c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80"/>
      <c r="BK73" s="181">
        <f t="shared" si="1"/>
        <v>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77"/>
      <c r="CS73" s="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</row>
    <row r="74" spans="1:157" s="4" customFormat="1" ht="18.75">
      <c r="A74" s="188" t="s">
        <v>85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3"/>
      <c r="AR74" s="59">
        <v>500</v>
      </c>
      <c r="AS74" s="178" t="s">
        <v>55</v>
      </c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80"/>
      <c r="BJ74" s="77" t="s">
        <v>55</v>
      </c>
      <c r="BK74" s="181">
        <f t="shared" si="1"/>
        <v>0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78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80"/>
      <c r="CR74" s="76"/>
      <c r="CS74" s="77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80"/>
      <c r="DI74" s="178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80"/>
      <c r="DX74" s="178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80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8.75">
      <c r="A75" s="188" t="s">
        <v>86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3"/>
      <c r="AR75" s="59">
        <v>600</v>
      </c>
      <c r="AS75" s="178" t="s">
        <v>55</v>
      </c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80"/>
      <c r="BJ75" s="77" t="s">
        <v>55</v>
      </c>
      <c r="BK75" s="181">
        <f t="shared" si="1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178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80"/>
      <c r="CR75" s="76"/>
      <c r="CS75" s="77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80"/>
      <c r="DI75" s="178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80"/>
      <c r="DX75" s="178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80"/>
      <c r="EM75" s="178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80"/>
    </row>
    <row r="76" ht="10.5" customHeight="1"/>
    <row r="77" spans="1:157" ht="39.75" customHeight="1">
      <c r="A77" s="149" t="s">
        <v>94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</row>
    <row r="78" spans="1:157" ht="18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66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</row>
    <row r="79" spans="1:157" ht="37.5" customHeight="1">
      <c r="A79" s="149" t="s">
        <v>87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</row>
    <row r="80" spans="1:157" ht="18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66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</row>
    <row r="81" spans="1:157" ht="57.75" customHeight="1">
      <c r="A81" s="149" t="s">
        <v>95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</row>
  </sheetData>
  <sheetProtection/>
  <mergeCells count="548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2:AQ72"/>
    <mergeCell ref="AS72:BI72"/>
    <mergeCell ref="BK72:CB72"/>
    <mergeCell ref="CC72:CQ72"/>
    <mergeCell ref="CT72:DH72"/>
    <mergeCell ref="DI72:DW72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A77:FA77"/>
    <mergeCell ref="A79:FA79"/>
    <mergeCell ref="A81:FA81"/>
    <mergeCell ref="DX74:EL74"/>
    <mergeCell ref="EM74:FA74"/>
    <mergeCell ref="A75:AQ75"/>
    <mergeCell ref="AS75:BI75"/>
    <mergeCell ref="BK75:CB75"/>
    <mergeCell ref="CC75:CQ75"/>
    <mergeCell ref="CT75:DH75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1"/>
  <sheetViews>
    <sheetView zoomScale="80" zoomScaleNormal="80" zoomScaleSheetLayoutView="100" workbookViewId="0" topLeftCell="A4">
      <pane xSplit="62" ySplit="7" topLeftCell="BK26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18" sqref="BK18:CB1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69" t="s">
        <v>119</v>
      </c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</row>
    <row r="3" spans="131:156" ht="15"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</row>
    <row r="4" spans="1:142" s="3" customFormat="1" ht="28.5" customHeight="1">
      <c r="A4" s="170" t="s">
        <v>209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48" t="s">
        <v>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9" t="s">
        <v>47</v>
      </c>
      <c r="AS6" s="248" t="s">
        <v>48</v>
      </c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 t="s">
        <v>49</v>
      </c>
      <c r="BK6" s="250" t="s">
        <v>118</v>
      </c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2"/>
    </row>
    <row r="7" spans="1:157" ht="16.5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9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 t="s">
        <v>34</v>
      </c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 t="s">
        <v>50</v>
      </c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</row>
    <row r="8" spans="1:157" ht="91.5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9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 t="s">
        <v>176</v>
      </c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 t="s">
        <v>166</v>
      </c>
      <c r="CS8" s="248" t="s">
        <v>208</v>
      </c>
      <c r="CT8" s="248" t="s">
        <v>51</v>
      </c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9" t="s">
        <v>56</v>
      </c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8" t="s">
        <v>52</v>
      </c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</row>
    <row r="9" spans="1:157" ht="110.2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9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8" t="s">
        <v>53</v>
      </c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50" t="s">
        <v>54</v>
      </c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2"/>
    </row>
    <row r="10" spans="1:157" s="2" customFormat="1" ht="15.75" customHeight="1">
      <c r="A10" s="245">
        <v>1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7"/>
      <c r="AR10" s="94">
        <v>2</v>
      </c>
      <c r="AS10" s="245">
        <v>3</v>
      </c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7"/>
      <c r="BJ10" s="95">
        <v>4</v>
      </c>
      <c r="BK10" s="245">
        <v>5</v>
      </c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7"/>
      <c r="CC10" s="245">
        <v>6</v>
      </c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7"/>
      <c r="CR10" s="93">
        <v>7</v>
      </c>
      <c r="CS10" s="95">
        <v>8</v>
      </c>
      <c r="CT10" s="245">
        <v>9</v>
      </c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7"/>
      <c r="DI10" s="236">
        <v>10</v>
      </c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8"/>
      <c r="DX10" s="236">
        <v>11</v>
      </c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8"/>
      <c r="EM10" s="236">
        <v>12</v>
      </c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8"/>
    </row>
    <row r="11" spans="1:157" s="4" customFormat="1" ht="18.75">
      <c r="A11" s="239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1"/>
      <c r="AR11" s="59">
        <v>100</v>
      </c>
      <c r="AS11" s="242" t="s">
        <v>55</v>
      </c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4"/>
      <c r="BJ11" s="74" t="s">
        <v>55</v>
      </c>
      <c r="BK11" s="242">
        <f>CR11+DX11</f>
        <v>7927600</v>
      </c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4"/>
      <c r="CC11" s="242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4"/>
      <c r="CR11" s="73">
        <f>CR14</f>
        <v>5817600</v>
      </c>
      <c r="CS11" s="74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4"/>
      <c r="DI11" s="242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4"/>
      <c r="DX11" s="242">
        <f>DX14+DX17</f>
        <v>2110000</v>
      </c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4"/>
      <c r="EM11" s="242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4"/>
    </row>
    <row r="12" spans="1:157" s="4" customFormat="1" ht="15.75" customHeight="1">
      <c r="A12" s="233" t="s">
        <v>6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5"/>
      <c r="AR12" s="62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7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78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80"/>
      <c r="CR12" s="76"/>
      <c r="CS12" s="77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8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80"/>
      <c r="EM12" s="178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80"/>
    </row>
    <row r="13" spans="1:157" s="4" customFormat="1" ht="51.75" customHeight="1">
      <c r="A13" s="201" t="s">
        <v>177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59">
        <v>110</v>
      </c>
      <c r="AS13" s="185" t="s">
        <v>185</v>
      </c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7"/>
      <c r="BJ13" s="77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6" t="s">
        <v>55</v>
      </c>
      <c r="CS13" s="77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77" t="s">
        <v>55</v>
      </c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</row>
    <row r="14" spans="1:157" s="4" customFormat="1" ht="18.75">
      <c r="A14" s="230" t="s">
        <v>57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2"/>
      <c r="AR14" s="59">
        <v>120</v>
      </c>
      <c r="AS14" s="185" t="s">
        <v>186</v>
      </c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7"/>
      <c r="BJ14" s="77"/>
      <c r="BK14" s="178">
        <f>CR14+DX14</f>
        <v>6717600</v>
      </c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78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6">
        <v>5817600</v>
      </c>
      <c r="CS14" s="77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>
        <v>900000</v>
      </c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</row>
    <row r="15" spans="1:157" s="4" customFormat="1" ht="34.5" customHeight="1">
      <c r="A15" s="230" t="s">
        <v>58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/>
      <c r="AR15" s="59">
        <v>130</v>
      </c>
      <c r="AS15" s="185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7"/>
      <c r="BJ15" s="77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6" t="s">
        <v>55</v>
      </c>
      <c r="CS15" s="77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77" t="s">
        <v>55</v>
      </c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</row>
    <row r="16" spans="1:157" s="4" customFormat="1" ht="18.75">
      <c r="A16" s="188" t="s">
        <v>59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  <c r="AR16" s="59">
        <v>150</v>
      </c>
      <c r="AS16" s="185" t="s">
        <v>187</v>
      </c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7"/>
      <c r="BJ16" s="77"/>
      <c r="BK16" s="178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6" t="s">
        <v>55</v>
      </c>
      <c r="CS16" s="77"/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0" t="s">
        <v>60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2"/>
      <c r="AR17" s="59">
        <v>160</v>
      </c>
      <c r="AS17" s="185" t="s">
        <v>187</v>
      </c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7"/>
      <c r="BJ17" s="77"/>
      <c r="BK17" s="178">
        <f>DX17</f>
        <v>1210000</v>
      </c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6" t="s">
        <v>55</v>
      </c>
      <c r="CS17" s="77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>
        <v>1210000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</row>
    <row r="18" spans="1:157" s="4" customFormat="1" ht="18.75">
      <c r="A18" s="230" t="s">
        <v>61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2"/>
      <c r="AR18" s="59">
        <v>180</v>
      </c>
      <c r="AS18" s="198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200"/>
      <c r="BJ18" s="80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6" t="s">
        <v>55</v>
      </c>
      <c r="CS18" s="77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77" t="s">
        <v>55</v>
      </c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</row>
    <row r="19" spans="1:157" s="4" customFormat="1" ht="18.75">
      <c r="A19" s="230" t="s">
        <v>62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2"/>
      <c r="AR19" s="59"/>
      <c r="AS19" s="198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200"/>
      <c r="BJ19" s="80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6" t="s">
        <v>55</v>
      </c>
      <c r="CS19" s="77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</row>
    <row r="20" spans="1:157" s="4" customFormat="1" ht="18.75">
      <c r="A20" s="230" t="s">
        <v>63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2"/>
      <c r="AR20" s="59"/>
      <c r="AS20" s="198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200"/>
      <c r="BJ20" s="80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6" t="s">
        <v>55</v>
      </c>
      <c r="CS20" s="77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</row>
    <row r="21" spans="1:157" s="27" customFormat="1" ht="18.75">
      <c r="A21" s="204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89">
        <v>200</v>
      </c>
      <c r="AS21" s="207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9"/>
      <c r="BJ21" s="90"/>
      <c r="BK21" s="181">
        <f>BK22+BK34+BK47+BK50</f>
        <v>7927600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1">
        <f>CC22+CC34+CC47+CC50</f>
        <v>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82">
        <f>CR22+CR34+CR47+CR50</f>
        <v>5817600</v>
      </c>
      <c r="CS21" s="84">
        <f>CS22+CS34+CS47+CS50</f>
        <v>0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1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1">
        <f>DX22+DX34+DX47+DX50</f>
        <v>2110000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184">
        <f>EM22+EM34+EM47+EM50</f>
        <v>0</v>
      </c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</row>
    <row r="22" spans="1:157" s="4" customFormat="1" ht="18.75">
      <c r="A22" s="188" t="s">
        <v>72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59">
        <v>210</v>
      </c>
      <c r="AS22" s="198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200"/>
      <c r="BJ22" s="85">
        <v>210</v>
      </c>
      <c r="BK22" s="181">
        <f>CC22+CR22+CS22+CT22+DI22+DX22</f>
        <v>2566918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1">
        <f>CC23+CC26</f>
        <v>0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82">
        <f>CR23+CR26</f>
        <v>2071918</v>
      </c>
      <c r="CS22" s="84">
        <f>CS23+CS26</f>
        <v>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1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1">
        <f>DX23+DX26</f>
        <v>495000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184">
        <f>EM23+EM26</f>
        <v>0</v>
      </c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59">
        <v>211</v>
      </c>
      <c r="AS23" s="198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200"/>
      <c r="BJ23" s="85" t="s">
        <v>206</v>
      </c>
      <c r="BK23" s="181">
        <f aca="true" t="shared" si="0" ref="BK23:BK53">CC23+CR23+CS23+CT23+DI23+DX23</f>
        <v>2565118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1">
        <f>SUM(CC24:CQ25)</f>
        <v>0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84">
        <f>SUM(CR24:CR25)</f>
        <v>2070118</v>
      </c>
      <c r="CS23" s="83">
        <f>SUM(CS24:CS25)</f>
        <v>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1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1">
        <f>SUM(DX24:EL25)</f>
        <v>495000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184">
        <f>SUM(EM24:FA25)</f>
        <v>0</v>
      </c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</row>
    <row r="24" spans="1:157" s="4" customFormat="1" ht="18.75" customHeight="1">
      <c r="A24" s="188" t="s">
        <v>15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  <c r="AR24" s="62"/>
      <c r="AS24" s="198">
        <v>111</v>
      </c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200"/>
      <c r="BJ24" s="80" t="s">
        <v>200</v>
      </c>
      <c r="BK24" s="181">
        <f t="shared" si="0"/>
        <v>1970136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6">
        <v>1589952</v>
      </c>
      <c r="CS24" s="77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>
        <v>380184</v>
      </c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</row>
    <row r="25" spans="1:157" s="4" customFormat="1" ht="18.75">
      <c r="A25" s="188" t="s">
        <v>136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3"/>
      <c r="AR25" s="62"/>
      <c r="AS25" s="198">
        <v>119</v>
      </c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200"/>
      <c r="BJ25" s="80" t="s">
        <v>201</v>
      </c>
      <c r="BK25" s="181">
        <f t="shared" si="0"/>
        <v>594982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6">
        <v>480166</v>
      </c>
      <c r="CS25" s="77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>
        <v>114816</v>
      </c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3"/>
      <c r="AS26" s="223">
        <v>112</v>
      </c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5"/>
      <c r="BJ26" s="91" t="s">
        <v>202</v>
      </c>
      <c r="BK26" s="226">
        <f t="shared" si="0"/>
        <v>1800</v>
      </c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8"/>
      <c r="CC26" s="229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2"/>
      <c r="CR26" s="86">
        <v>1800</v>
      </c>
      <c r="CS26" s="87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2"/>
      <c r="DI26" s="229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2"/>
      <c r="DX26" s="229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2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</row>
    <row r="27" spans="1:157" s="4" customFormat="1" ht="18.75" customHeight="1" hidden="1">
      <c r="A27" s="220" t="s">
        <v>66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56">
        <v>220</v>
      </c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80"/>
      <c r="BK27" s="181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77"/>
      <c r="CS27" s="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</row>
    <row r="28" spans="1:157" s="4" customFormat="1" ht="18.75" customHeight="1" hidden="1">
      <c r="A28" s="214" t="s">
        <v>67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6"/>
      <c r="AR28" s="64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81"/>
      <c r="BK28" s="181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79"/>
      <c r="CS28" s="7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2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80"/>
      <c r="BK29" s="181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76"/>
      <c r="CS29" s="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2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80"/>
      <c r="BK30" s="181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6"/>
      <c r="CS30" s="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8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2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80"/>
      <c r="BK31" s="181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76"/>
      <c r="CS31" s="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8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2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80"/>
      <c r="BK32" s="181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76"/>
      <c r="CS32" s="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2"/>
      <c r="AS33" s="198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200"/>
      <c r="BJ33" s="80"/>
      <c r="BK33" s="181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6"/>
      <c r="CS33" s="77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59">
        <v>230</v>
      </c>
      <c r="AS34" s="198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200"/>
      <c r="BJ34" s="85">
        <v>290</v>
      </c>
      <c r="BK34" s="181">
        <f>CC34+CR34+CS34+CT34+DI34+DX34</f>
        <v>1487182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1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84">
        <f>SUM(CR36:CR42)</f>
        <v>1472182</v>
      </c>
      <c r="CS34" s="83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1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1">
        <f>SUM(DX36:EL42)</f>
        <v>15000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184">
        <f>SUM(EM36:FA42)</f>
        <v>0</v>
      </c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2"/>
      <c r="AS35" s="198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200"/>
      <c r="BJ35" s="80"/>
      <c r="BK35" s="190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2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6"/>
      <c r="CS35" s="77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0" t="s">
        <v>73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2"/>
      <c r="AR36" s="62"/>
      <c r="AS36" s="198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200"/>
      <c r="BJ36" s="80"/>
      <c r="BK36" s="181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6"/>
      <c r="CS36" s="77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2"/>
      <c r="AS37" s="198">
        <v>831</v>
      </c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200"/>
      <c r="BJ37" s="80" t="s">
        <v>190</v>
      </c>
      <c r="BK37" s="181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7"/>
      <c r="CS37" s="76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1" t="s">
        <v>189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2"/>
      <c r="AS38" s="198">
        <v>852</v>
      </c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200"/>
      <c r="BJ38" s="80" t="s">
        <v>190</v>
      </c>
      <c r="BK38" s="181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7"/>
      <c r="CS38" s="76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1" t="s">
        <v>75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2"/>
      <c r="AS39" s="198">
        <v>853</v>
      </c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200"/>
      <c r="BJ39" s="80" t="s">
        <v>244</v>
      </c>
      <c r="BK39" s="181">
        <f t="shared" si="0"/>
        <v>1047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7">
        <v>1047</v>
      </c>
      <c r="CS39" s="76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2"/>
      <c r="AS40" s="198">
        <v>851</v>
      </c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200"/>
      <c r="BJ40" s="80" t="s">
        <v>245</v>
      </c>
      <c r="BK40" s="181">
        <f t="shared" si="0"/>
        <v>1471135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7">
        <v>1471135</v>
      </c>
      <c r="CS40" s="76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31.5" customHeight="1">
      <c r="A41" s="201" t="s">
        <v>249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2"/>
      <c r="AS41" s="198">
        <v>853</v>
      </c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200"/>
      <c r="BJ41" s="80" t="s">
        <v>246</v>
      </c>
      <c r="BK41" s="181">
        <f t="shared" si="0"/>
        <v>5000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7"/>
      <c r="CS41" s="76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>
        <v>5000</v>
      </c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 customHeight="1">
      <c r="A42" s="201" t="s">
        <v>247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2"/>
      <c r="AS42" s="198">
        <v>851</v>
      </c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200"/>
      <c r="BJ42" s="80" t="s">
        <v>248</v>
      </c>
      <c r="BK42" s="181">
        <f t="shared" si="0"/>
        <v>10000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7"/>
      <c r="CS42" s="76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>
        <v>10000</v>
      </c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8" t="s">
        <v>24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3"/>
      <c r="AR43" s="59">
        <v>240</v>
      </c>
      <c r="AS43" s="198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200"/>
      <c r="BJ43" s="80"/>
      <c r="BK43" s="181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6"/>
      <c r="CS43" s="77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5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2"/>
      <c r="AS44" s="198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200"/>
      <c r="BJ44" s="80"/>
      <c r="BK44" s="181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6"/>
      <c r="CS44" s="77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5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8" t="s">
        <v>29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3"/>
      <c r="AR45" s="62"/>
      <c r="AS45" s="198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200"/>
      <c r="BJ45" s="80"/>
      <c r="BK45" s="181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6"/>
      <c r="CS45" s="77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5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8" t="s">
        <v>76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3"/>
      <c r="AR46" s="62"/>
      <c r="AS46" s="198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200"/>
      <c r="BJ46" s="80"/>
      <c r="BK46" s="181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6"/>
      <c r="CS46" s="77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5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59">
        <v>250</v>
      </c>
      <c r="AS47" s="198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200"/>
      <c r="BJ47" s="80"/>
      <c r="BK47" s="181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1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82">
        <f>CR49</f>
        <v>0</v>
      </c>
      <c r="CS47" s="84">
        <f>CS49</f>
        <v>0</v>
      </c>
      <c r="CT47" s="181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1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1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1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10" t="s">
        <v>71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2"/>
      <c r="AR48" s="62"/>
      <c r="AS48" s="198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200"/>
      <c r="BJ48" s="80"/>
      <c r="BK48" s="190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2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6"/>
      <c r="CS48" s="77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2"/>
      <c r="AS49" s="189">
        <v>244</v>
      </c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80" t="s">
        <v>199</v>
      </c>
      <c r="BK49" s="181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6"/>
      <c r="CS49" s="77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04" t="s">
        <v>78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89">
        <v>260</v>
      </c>
      <c r="AS50" s="207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9"/>
      <c r="BJ50" s="90"/>
      <c r="BK50" s="181">
        <f>CC50+CR50+CS50+CT50+DI50+DX50</f>
        <v>3873500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1">
        <f>CC52+CC53+CC54+CC55+CC56+CC60+CC61+CC62+CC65</f>
        <v>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82">
        <f>CR52+CR53+CR54+CR55+CR56+CR60+CR61+CR62+CR65</f>
        <v>2273500</v>
      </c>
      <c r="CS50" s="84">
        <f>CS52+CS53+CS54+CS55+CS56+CS60+CS61+CS62+CS65</f>
        <v>0</v>
      </c>
      <c r="CT50" s="181">
        <f>CT52+CT53+CT54+CT55+CT56+CT60+CT61+CT62+CT65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1">
        <f>DI52+DI53+DI54+DI55+DI56+DI60+DI61+DI62+DI65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1">
        <f>DX52+DX53+DX54+DX55+DX56+DX60+DX61+DX62+DX65</f>
        <v>1600000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1">
        <f>EM52+EM53+EM54+EM55+EM56+EM60+EM61+EM62+EM65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2"/>
      <c r="AS51" s="198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200"/>
      <c r="BJ51" s="80"/>
      <c r="BK51" s="190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6"/>
      <c r="CS51" s="77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57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9"/>
    </row>
    <row r="52" spans="1:157" s="4" customFormat="1" ht="18.75">
      <c r="A52" s="188" t="s">
        <v>17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3"/>
      <c r="AR52" s="62"/>
      <c r="AS52" s="198">
        <v>244</v>
      </c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200"/>
      <c r="BJ52" s="80" t="s">
        <v>194</v>
      </c>
      <c r="BK52" s="181">
        <f t="shared" si="0"/>
        <v>36000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6">
        <v>36000</v>
      </c>
      <c r="CS52" s="77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77"/>
      <c r="EN52" s="177"/>
      <c r="EO52" s="177"/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7"/>
    </row>
    <row r="53" spans="1:157" s="4" customFormat="1" ht="18.75">
      <c r="A53" s="188" t="s">
        <v>18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3"/>
      <c r="AR53" s="62"/>
      <c r="AS53" s="198">
        <v>244</v>
      </c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200"/>
      <c r="BJ53" s="80" t="s">
        <v>195</v>
      </c>
      <c r="BK53" s="181">
        <f t="shared" si="0"/>
        <v>3000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6">
        <v>3000</v>
      </c>
      <c r="CS53" s="77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</row>
    <row r="54" spans="1:157" s="4" customFormat="1" ht="18.75">
      <c r="A54" s="188" t="s">
        <v>19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3"/>
      <c r="AR54" s="62"/>
      <c r="AS54" s="198">
        <v>244</v>
      </c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200"/>
      <c r="BJ54" s="80" t="s">
        <v>196</v>
      </c>
      <c r="BK54" s="181">
        <f>CC54+CR54+CS54+CT54+DI54+DX54</f>
        <v>1654617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6">
        <v>1654617</v>
      </c>
      <c r="CS54" s="77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</row>
    <row r="55" spans="1:157" s="4" customFormat="1" ht="18.75">
      <c r="A55" s="188" t="s">
        <v>20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3"/>
      <c r="AR55" s="62"/>
      <c r="AS55" s="189">
        <v>244</v>
      </c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80" t="s">
        <v>197</v>
      </c>
      <c r="BK55" s="181">
        <f aca="true" t="shared" si="1" ref="BK55:BK75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77"/>
      <c r="CS55" s="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</row>
    <row r="56" spans="1:157" s="4" customFormat="1" ht="18.75">
      <c r="A56" s="188" t="s">
        <v>79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3"/>
      <c r="AR56" s="62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85">
        <v>225</v>
      </c>
      <c r="BK56" s="181">
        <f t="shared" si="1"/>
        <v>904376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253">
        <f>SUM(CC57:CQ59)</f>
        <v>0</v>
      </c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88">
        <f>SUM(CR57:CR59)</f>
        <v>104376</v>
      </c>
      <c r="CS56" s="88">
        <f>SUM(CS57:CS59)</f>
        <v>0</v>
      </c>
      <c r="CT56" s="253">
        <f>SUM(CT57:DH59)</f>
        <v>0</v>
      </c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>
        <f>SUM(DI57:DW59)</f>
        <v>0</v>
      </c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4">
        <f>SUM(DX57:EL59)</f>
        <v>800000</v>
      </c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  <c r="EL56" s="256"/>
      <c r="EM56" s="254">
        <f>SUM(EM57:FA59)</f>
        <v>0</v>
      </c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6"/>
    </row>
    <row r="57" spans="1:157" s="4" customFormat="1" ht="18.75">
      <c r="A57" s="188" t="s">
        <v>79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3"/>
      <c r="AR57" s="62"/>
      <c r="AS57" s="189">
        <v>244</v>
      </c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80" t="s">
        <v>191</v>
      </c>
      <c r="BK57" s="181">
        <f t="shared" si="1"/>
        <v>304376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77">
        <v>104376</v>
      </c>
      <c r="CS57" s="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8">
        <v>200000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8" t="s">
        <v>79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3"/>
      <c r="AR58" s="62"/>
      <c r="AS58" s="189">
        <v>243</v>
      </c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80" t="s">
        <v>192</v>
      </c>
      <c r="BK58" s="181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77"/>
      <c r="CS58" s="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8" t="s">
        <v>79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3"/>
      <c r="AR59" s="62"/>
      <c r="AS59" s="189">
        <v>244</v>
      </c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80" t="s">
        <v>193</v>
      </c>
      <c r="BK59" s="181">
        <f t="shared" si="1"/>
        <v>600000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77"/>
      <c r="CS59" s="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7"/>
      <c r="DT59" s="177"/>
      <c r="DU59" s="177"/>
      <c r="DV59" s="177"/>
      <c r="DW59" s="177"/>
      <c r="DX59" s="178">
        <v>600000</v>
      </c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8" t="s">
        <v>21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3"/>
      <c r="AR60" s="62"/>
      <c r="AS60" s="189">
        <v>244</v>
      </c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80" t="s">
        <v>198</v>
      </c>
      <c r="BK60" s="181">
        <f t="shared" si="1"/>
        <v>842507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77">
        <v>302507</v>
      </c>
      <c r="CS60" s="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77"/>
      <c r="DL60" s="177"/>
      <c r="DM60" s="177"/>
      <c r="DN60" s="177"/>
      <c r="DO60" s="177"/>
      <c r="DP60" s="177"/>
      <c r="DQ60" s="177"/>
      <c r="DR60" s="177"/>
      <c r="DS60" s="177"/>
      <c r="DT60" s="177"/>
      <c r="DU60" s="177"/>
      <c r="DV60" s="177"/>
      <c r="DW60" s="177"/>
      <c r="DX60" s="177">
        <v>540000</v>
      </c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177"/>
      <c r="ET60" s="177"/>
      <c r="EU60" s="177"/>
      <c r="EV60" s="177"/>
      <c r="EW60" s="177"/>
      <c r="EX60" s="177"/>
      <c r="EY60" s="177"/>
      <c r="EZ60" s="177"/>
      <c r="FA60" s="177"/>
    </row>
    <row r="61" spans="1:157" s="4" customFormat="1" ht="18.75">
      <c r="A61" s="188" t="s">
        <v>28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3"/>
      <c r="AR61" s="62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80"/>
      <c r="BK61" s="181">
        <f t="shared" si="1"/>
        <v>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77"/>
      <c r="CS61" s="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77"/>
      <c r="DE61" s="177"/>
      <c r="DF61" s="177"/>
      <c r="DG61" s="177"/>
      <c r="DH61" s="177"/>
      <c r="DI61" s="177"/>
      <c r="DJ61" s="177"/>
      <c r="DK61" s="177"/>
      <c r="DL61" s="177"/>
      <c r="DM61" s="177"/>
      <c r="DN61" s="177"/>
      <c r="DO61" s="177"/>
      <c r="DP61" s="177"/>
      <c r="DQ61" s="177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7"/>
      <c r="EK61" s="177"/>
      <c r="EL61" s="177"/>
      <c r="EM61" s="177"/>
      <c r="EN61" s="177"/>
      <c r="EO61" s="177"/>
      <c r="EP61" s="177"/>
      <c r="EQ61" s="177"/>
      <c r="ER61" s="177"/>
      <c r="ES61" s="177"/>
      <c r="ET61" s="177"/>
      <c r="EU61" s="177"/>
      <c r="EV61" s="177"/>
      <c r="EW61" s="177"/>
      <c r="EX61" s="177"/>
      <c r="EY61" s="177"/>
      <c r="EZ61" s="177"/>
      <c r="FA61" s="177"/>
    </row>
    <row r="62" spans="1:157" s="4" customFormat="1" ht="18.75">
      <c r="A62" s="188" t="s">
        <v>22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3"/>
      <c r="AR62" s="65"/>
      <c r="AS62" s="189">
        <v>244</v>
      </c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85">
        <v>310</v>
      </c>
      <c r="BK62" s="181">
        <f t="shared" si="1"/>
        <v>100000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253">
        <f>SUM(CC63:CQ64)</f>
        <v>0</v>
      </c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88">
        <f>SUM(CR63:CR64)</f>
        <v>0</v>
      </c>
      <c r="CS62" s="88">
        <f>SUM(CS63:CS64)</f>
        <v>0</v>
      </c>
      <c r="CT62" s="253">
        <f>SUM(CT63:DF64)</f>
        <v>0</v>
      </c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>
        <f>SUM(DI63:DW64)</f>
        <v>0</v>
      </c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4">
        <f>SUM(DX63:EL64)</f>
        <v>100000</v>
      </c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5"/>
      <c r="EK62" s="255"/>
      <c r="EL62" s="256"/>
      <c r="EM62" s="254">
        <f>SUM(EM63:FA64)</f>
        <v>0</v>
      </c>
      <c r="EN62" s="255"/>
      <c r="EO62" s="255"/>
      <c r="EP62" s="255"/>
      <c r="EQ62" s="255"/>
      <c r="ER62" s="255"/>
      <c r="ES62" s="255"/>
      <c r="ET62" s="255"/>
      <c r="EU62" s="255"/>
      <c r="EV62" s="255"/>
      <c r="EW62" s="255"/>
      <c r="EX62" s="255"/>
      <c r="EY62" s="255"/>
      <c r="EZ62" s="255"/>
      <c r="FA62" s="256"/>
    </row>
    <row r="63" spans="1:157" s="4" customFormat="1" ht="18.75">
      <c r="A63" s="188" t="s">
        <v>22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3"/>
      <c r="AR63" s="65"/>
      <c r="AS63" s="189">
        <v>244</v>
      </c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80" t="s">
        <v>203</v>
      </c>
      <c r="BK63" s="181">
        <f t="shared" si="1"/>
        <v>50000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77"/>
      <c r="CS63" s="77"/>
      <c r="CT63" s="177"/>
      <c r="CU63" s="177"/>
      <c r="CV63" s="177"/>
      <c r="CW63" s="177"/>
      <c r="CX63" s="177"/>
      <c r="CY63" s="177"/>
      <c r="CZ63" s="177"/>
      <c r="DA63" s="177"/>
      <c r="DB63" s="177"/>
      <c r="DC63" s="177"/>
      <c r="DD63" s="177"/>
      <c r="DE63" s="177"/>
      <c r="DF63" s="177"/>
      <c r="DG63" s="177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>
        <v>50000</v>
      </c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8.75">
      <c r="A64" s="188" t="s">
        <v>22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/>
      <c r="AR64" s="65"/>
      <c r="AS64" s="189">
        <v>244</v>
      </c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80" t="s">
        <v>204</v>
      </c>
      <c r="BK64" s="181">
        <f t="shared" si="1"/>
        <v>50000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77"/>
      <c r="CS64" s="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>
        <v>50000</v>
      </c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8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80"/>
    </row>
    <row r="65" spans="1:157" s="4" customFormat="1" ht="19.5" customHeight="1">
      <c r="A65" s="188" t="s">
        <v>23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3"/>
      <c r="AR65" s="62"/>
      <c r="AS65" s="189">
        <v>244</v>
      </c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80" t="s">
        <v>205</v>
      </c>
      <c r="BK65" s="181">
        <f t="shared" si="1"/>
        <v>333000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77">
        <v>173000</v>
      </c>
      <c r="CS65" s="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>
        <v>160000</v>
      </c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37.5" customHeight="1">
      <c r="A66" s="188" t="s">
        <v>43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3"/>
      <c r="AR66" s="59">
        <v>300</v>
      </c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80"/>
      <c r="BK66" s="181">
        <f t="shared" si="1"/>
        <v>0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77"/>
      <c r="CS66" s="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5" customHeight="1">
      <c r="A67" s="195" t="s">
        <v>1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7"/>
      <c r="AR67" s="62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80"/>
      <c r="BK67" s="190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2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77"/>
      <c r="CS67" s="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</row>
    <row r="68" spans="1:157" s="4" customFormat="1" ht="18.75">
      <c r="A68" s="188" t="s">
        <v>80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3"/>
      <c r="AR68" s="59">
        <v>310</v>
      </c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80"/>
      <c r="BK68" s="181">
        <f t="shared" si="1"/>
        <v>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77"/>
      <c r="CS68" s="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8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</row>
    <row r="69" spans="1:157" s="4" customFormat="1" ht="18.75">
      <c r="A69" s="188" t="s">
        <v>81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3"/>
      <c r="AR69" s="59">
        <v>320</v>
      </c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80"/>
      <c r="BK69" s="181">
        <f t="shared" si="1"/>
        <v>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77"/>
      <c r="CS69" s="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4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</row>
    <row r="70" spans="1:157" s="4" customFormat="1" ht="18.75">
      <c r="A70" s="188" t="s">
        <v>82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3"/>
      <c r="AR70" s="59">
        <v>400</v>
      </c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80"/>
      <c r="BK70" s="181">
        <f t="shared" si="1"/>
        <v>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77"/>
      <c r="CS70" s="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8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8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80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8.75">
      <c r="A71" s="188" t="s">
        <v>1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3"/>
      <c r="AR71" s="62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80"/>
      <c r="BK71" s="190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2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77"/>
      <c r="CS71" s="77"/>
      <c r="CT71" s="177"/>
      <c r="CU71" s="177"/>
      <c r="CV71" s="177"/>
      <c r="CW71" s="177"/>
      <c r="CX71" s="177"/>
      <c r="CY71" s="177"/>
      <c r="CZ71" s="177"/>
      <c r="DA71" s="177"/>
      <c r="DB71" s="177"/>
      <c r="DC71" s="177"/>
      <c r="DD71" s="177"/>
      <c r="DE71" s="177"/>
      <c r="DF71" s="177"/>
      <c r="DG71" s="177"/>
      <c r="DH71" s="178"/>
      <c r="DI71" s="177"/>
      <c r="DJ71" s="177"/>
      <c r="DK71" s="177"/>
      <c r="DL71" s="177"/>
      <c r="DM71" s="177"/>
      <c r="DN71" s="177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</row>
    <row r="72" spans="1:157" s="4" customFormat="1" ht="18.75">
      <c r="A72" s="188" t="s">
        <v>83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3"/>
      <c r="AR72" s="59">
        <v>410</v>
      </c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80"/>
      <c r="BK72" s="181">
        <f t="shared" si="1"/>
        <v>0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77"/>
      <c r="CS72" s="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7"/>
    </row>
    <row r="73" spans="1:157" s="4" customFormat="1" ht="18.75">
      <c r="A73" s="188" t="s">
        <v>84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3"/>
      <c r="AR73" s="59">
        <v>420</v>
      </c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80"/>
      <c r="BK73" s="181">
        <f t="shared" si="1"/>
        <v>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77"/>
      <c r="CS73" s="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</row>
    <row r="74" spans="1:157" s="4" customFormat="1" ht="18.75">
      <c r="A74" s="188" t="s">
        <v>85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3"/>
      <c r="AR74" s="59">
        <v>500</v>
      </c>
      <c r="AS74" s="178" t="s">
        <v>55</v>
      </c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80"/>
      <c r="BJ74" s="77" t="s">
        <v>55</v>
      </c>
      <c r="BK74" s="181">
        <f t="shared" si="1"/>
        <v>0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78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80"/>
      <c r="CR74" s="76"/>
      <c r="CS74" s="77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80"/>
      <c r="DI74" s="178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80"/>
      <c r="DX74" s="178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80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8.75">
      <c r="A75" s="188" t="s">
        <v>86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3"/>
      <c r="AR75" s="59">
        <v>600</v>
      </c>
      <c r="AS75" s="178" t="s">
        <v>55</v>
      </c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80"/>
      <c r="BJ75" s="77" t="s">
        <v>55</v>
      </c>
      <c r="BK75" s="181">
        <f t="shared" si="1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178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80"/>
      <c r="CR75" s="76"/>
      <c r="CS75" s="77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80"/>
      <c r="DI75" s="178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80"/>
      <c r="DX75" s="178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80"/>
      <c r="EM75" s="178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80"/>
    </row>
    <row r="76" ht="10.5" customHeight="1"/>
    <row r="77" spans="1:157" ht="39.75" customHeight="1">
      <c r="A77" s="149" t="s">
        <v>94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</row>
    <row r="78" spans="1:157" ht="18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66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</row>
    <row r="79" spans="1:157" ht="37.5" customHeight="1">
      <c r="A79" s="149" t="s">
        <v>87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</row>
    <row r="80" spans="1:157" ht="18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66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</row>
    <row r="81" spans="1:157" ht="57.75" customHeight="1">
      <c r="A81" s="149" t="s">
        <v>95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</row>
  </sheetData>
  <sheetProtection/>
  <mergeCells count="548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2:AQ72"/>
    <mergeCell ref="AS72:BI72"/>
    <mergeCell ref="BK72:CB72"/>
    <mergeCell ref="CC72:CQ72"/>
    <mergeCell ref="CT72:DH72"/>
    <mergeCell ref="DI72:DW72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A77:FA77"/>
    <mergeCell ref="A79:FA79"/>
    <mergeCell ref="A81:FA81"/>
    <mergeCell ref="DX74:EL74"/>
    <mergeCell ref="EM74:FA74"/>
    <mergeCell ref="A75:AQ75"/>
    <mergeCell ref="AS75:BI75"/>
    <mergeCell ref="BK75:CB75"/>
    <mergeCell ref="CC75:CQ75"/>
    <mergeCell ref="CT75:DH75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K36"/>
  <sheetViews>
    <sheetView view="pageBreakPreview" zoomScale="60" zoomScaleNormal="80" workbookViewId="0" topLeftCell="A1">
      <selection activeCell="BL12" sqref="BL12:CA1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3.75390625" style="29" customWidth="1"/>
    <col min="63" max="63" width="13.25390625" style="29" customWidth="1"/>
    <col min="64" max="75" width="0.875" style="1" customWidth="1"/>
    <col min="76" max="76" width="4.625" style="1" customWidth="1"/>
    <col min="77" max="79" width="0.875" style="1" hidden="1" customWidth="1"/>
    <col min="80" max="84" width="0.875" style="1" customWidth="1"/>
    <col min="85" max="85" width="10.625" style="1" customWidth="1"/>
    <col min="86" max="86" width="15.625" style="1" customWidth="1"/>
    <col min="87" max="98" width="0.875" style="1" customWidth="1"/>
    <col min="99" max="99" width="4.625" style="1" customWidth="1"/>
    <col min="100" max="100" width="0.875" style="1" hidden="1" customWidth="1"/>
    <col min="101" max="101" width="15.00390625" style="1" customWidth="1"/>
    <col min="102" max="111" width="0.875" style="1" customWidth="1"/>
    <col min="112" max="112" width="6.25390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69" t="s">
        <v>120</v>
      </c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</row>
    <row r="3" spans="1:115" s="3" customFormat="1" ht="27" customHeight="1">
      <c r="A3" s="308" t="s">
        <v>243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48" t="s">
        <v>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9" t="s">
        <v>47</v>
      </c>
      <c r="AS5" s="248" t="s">
        <v>88</v>
      </c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9" t="s">
        <v>156</v>
      </c>
      <c r="BK5" s="249" t="s">
        <v>137</v>
      </c>
      <c r="BL5" s="309" t="s">
        <v>89</v>
      </c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ht="18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9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9"/>
      <c r="BK6" s="249"/>
      <c r="BL6" s="268" t="s">
        <v>121</v>
      </c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70"/>
      <c r="CI6" s="250" t="s">
        <v>50</v>
      </c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2"/>
    </row>
    <row r="7" spans="1:115" ht="180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9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9"/>
      <c r="BK7" s="249"/>
      <c r="BL7" s="271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3"/>
      <c r="CI7" s="248" t="s">
        <v>123</v>
      </c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50" t="s">
        <v>124</v>
      </c>
      <c r="DJ7" s="251"/>
      <c r="DK7" s="252"/>
    </row>
    <row r="8" spans="1:115" ht="116.25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9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9"/>
      <c r="BK8" s="249"/>
      <c r="BL8" s="305" t="s">
        <v>213</v>
      </c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7"/>
      <c r="CB8" s="248" t="s">
        <v>214</v>
      </c>
      <c r="CC8" s="248"/>
      <c r="CD8" s="248"/>
      <c r="CE8" s="248"/>
      <c r="CF8" s="248"/>
      <c r="CG8" s="248"/>
      <c r="CH8" s="248" t="s">
        <v>215</v>
      </c>
      <c r="CI8" s="250" t="s">
        <v>216</v>
      </c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2"/>
      <c r="CW8" s="92" t="s">
        <v>217</v>
      </c>
      <c r="CX8" s="248" t="s">
        <v>218</v>
      </c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92" t="s">
        <v>145</v>
      </c>
      <c r="DJ8" s="92" t="s">
        <v>146</v>
      </c>
      <c r="DK8" s="92" t="s">
        <v>147</v>
      </c>
    </row>
    <row r="9" spans="1:115" ht="4.5" customHeight="1" hidden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9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9"/>
      <c r="BK9" s="249"/>
      <c r="BL9" s="271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3"/>
      <c r="CB9" s="248"/>
      <c r="CC9" s="248"/>
      <c r="CD9" s="248"/>
      <c r="CE9" s="248"/>
      <c r="CF9" s="248"/>
      <c r="CG9" s="248"/>
      <c r="CH9" s="248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</row>
    <row r="10" spans="1:115" ht="15">
      <c r="A10" s="296">
        <v>1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8"/>
      <c r="AR10" s="112">
        <v>2</v>
      </c>
      <c r="AS10" s="296">
        <v>3</v>
      </c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8"/>
      <c r="BJ10" s="112">
        <v>4</v>
      </c>
      <c r="BK10" s="113">
        <v>5</v>
      </c>
      <c r="BL10" s="296">
        <v>6</v>
      </c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8"/>
      <c r="CB10" s="296">
        <v>7</v>
      </c>
      <c r="CC10" s="297"/>
      <c r="CD10" s="297"/>
      <c r="CE10" s="297"/>
      <c r="CF10" s="297"/>
      <c r="CG10" s="298"/>
      <c r="CH10" s="111">
        <v>8</v>
      </c>
      <c r="CI10" s="299">
        <v>9</v>
      </c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1"/>
      <c r="CW10" s="114">
        <v>10</v>
      </c>
      <c r="CX10" s="302">
        <v>11</v>
      </c>
      <c r="CY10" s="303"/>
      <c r="CZ10" s="303"/>
      <c r="DA10" s="303"/>
      <c r="DB10" s="303"/>
      <c r="DC10" s="303"/>
      <c r="DD10" s="303"/>
      <c r="DE10" s="303"/>
      <c r="DF10" s="303"/>
      <c r="DG10" s="303"/>
      <c r="DH10" s="304"/>
      <c r="DI10" s="114">
        <v>12</v>
      </c>
      <c r="DJ10" s="114">
        <v>13</v>
      </c>
      <c r="DK10" s="115">
        <v>14</v>
      </c>
    </row>
    <row r="11" spans="1:115" s="4" customFormat="1" ht="40.5" customHeight="1">
      <c r="A11" s="293" t="s">
        <v>139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5"/>
      <c r="AR11" s="110" t="s">
        <v>90</v>
      </c>
      <c r="AS11" s="279" t="s">
        <v>55</v>
      </c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1"/>
      <c r="BJ11" s="96"/>
      <c r="BK11" s="97"/>
      <c r="BL11" s="289">
        <v>4164486.69</v>
      </c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1"/>
      <c r="CB11" s="289">
        <v>3873500</v>
      </c>
      <c r="CC11" s="290"/>
      <c r="CD11" s="290"/>
      <c r="CE11" s="290"/>
      <c r="CF11" s="290"/>
      <c r="CG11" s="291"/>
      <c r="CH11" s="105">
        <v>3873500</v>
      </c>
      <c r="CI11" s="282">
        <f>BL11</f>
        <v>4164486.69</v>
      </c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4"/>
      <c r="CW11" s="109">
        <f>CB11</f>
        <v>3873500</v>
      </c>
      <c r="CX11" s="285">
        <f>CH11</f>
        <v>3873500</v>
      </c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107"/>
      <c r="DJ11" s="107"/>
      <c r="DK11" s="106"/>
    </row>
    <row r="12" spans="1:115" s="4" customFormat="1" ht="75.75" customHeight="1">
      <c r="A12" s="286" t="s">
        <v>91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8"/>
      <c r="AR12" s="110" t="s">
        <v>92</v>
      </c>
      <c r="AS12" s="279" t="s">
        <v>55</v>
      </c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1"/>
      <c r="BJ12" s="96"/>
      <c r="BK12" s="97"/>
      <c r="BL12" s="289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1"/>
      <c r="CB12" s="289"/>
      <c r="CC12" s="290"/>
      <c r="CD12" s="290"/>
      <c r="CE12" s="290"/>
      <c r="CF12" s="290"/>
      <c r="CG12" s="291"/>
      <c r="CH12" s="105"/>
      <c r="CI12" s="282">
        <f>BL12</f>
        <v>0</v>
      </c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4"/>
      <c r="CW12" s="107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107"/>
      <c r="DJ12" s="107"/>
      <c r="DK12" s="107"/>
    </row>
    <row r="13" spans="1:115" s="4" customFormat="1" ht="6.75" customHeigh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8"/>
      <c r="AR13" s="110"/>
      <c r="AS13" s="279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1"/>
      <c r="BJ13" s="96"/>
      <c r="BK13" s="97"/>
      <c r="BL13" s="289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1"/>
      <c r="CB13" s="289"/>
      <c r="CC13" s="290"/>
      <c r="CD13" s="290"/>
      <c r="CE13" s="290"/>
      <c r="CF13" s="290"/>
      <c r="CG13" s="291"/>
      <c r="CH13" s="105"/>
      <c r="CI13" s="289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1"/>
      <c r="CW13" s="107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107"/>
      <c r="DJ13" s="107"/>
      <c r="DK13" s="106"/>
    </row>
    <row r="14" spans="1:115" s="4" customFormat="1" ht="37.5" customHeight="1">
      <c r="A14" s="276" t="s">
        <v>135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8"/>
      <c r="AR14" s="110" t="s">
        <v>93</v>
      </c>
      <c r="AS14" s="279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1"/>
      <c r="BJ14" s="96"/>
      <c r="BK14" s="97"/>
      <c r="BL14" s="282">
        <f>BL11-BL12</f>
        <v>4164486.69</v>
      </c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4"/>
      <c r="CB14" s="282">
        <f>CB11</f>
        <v>3873500</v>
      </c>
      <c r="CC14" s="283"/>
      <c r="CD14" s="283"/>
      <c r="CE14" s="283"/>
      <c r="CF14" s="283"/>
      <c r="CG14" s="284"/>
      <c r="CH14" s="108">
        <f>CH11</f>
        <v>3873500</v>
      </c>
      <c r="CI14" s="282">
        <f>BL14</f>
        <v>4164486.69</v>
      </c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4"/>
      <c r="CW14" s="109">
        <f>CB14</f>
        <v>3873500</v>
      </c>
      <c r="CX14" s="285">
        <f>CH14</f>
        <v>3873500</v>
      </c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107"/>
      <c r="DJ14" s="107"/>
      <c r="DK14" s="106"/>
    </row>
    <row r="15" spans="1:115" s="4" customFormat="1" ht="16.5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98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99"/>
      <c r="BK15" s="100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3"/>
      <c r="CC15" s="263"/>
      <c r="CD15" s="263"/>
      <c r="CE15" s="263"/>
      <c r="CF15" s="263"/>
      <c r="CG15" s="263"/>
      <c r="CH15" s="101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102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103"/>
      <c r="DJ15" s="103"/>
      <c r="DK15" s="103"/>
    </row>
    <row r="16" spans="1:115" s="4" customFormat="1" ht="33.75" customHeight="1">
      <c r="A16" s="265" t="s">
        <v>211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98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99"/>
      <c r="BK16" s="100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3"/>
      <c r="CC16" s="263"/>
      <c r="CD16" s="263"/>
      <c r="CE16" s="263"/>
      <c r="CF16" s="263"/>
      <c r="CG16" s="263"/>
      <c r="CH16" s="101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102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103"/>
      <c r="DJ16" s="103"/>
      <c r="DK16" s="103"/>
    </row>
    <row r="17" spans="1:115" s="4" customFormat="1" ht="16.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104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100"/>
      <c r="BK17" s="100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3"/>
      <c r="CC17" s="263"/>
      <c r="CD17" s="263"/>
      <c r="CE17" s="263"/>
      <c r="CF17" s="263"/>
      <c r="CG17" s="263"/>
      <c r="CH17" s="101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102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103"/>
      <c r="DJ17" s="103"/>
      <c r="DK17" s="103"/>
    </row>
    <row r="18" spans="1:115" s="4" customFormat="1" ht="24.75" customHeight="1">
      <c r="A18" s="265" t="s">
        <v>212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98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99"/>
      <c r="BK18" s="100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3"/>
      <c r="CC18" s="263"/>
      <c r="CD18" s="263"/>
      <c r="CE18" s="263"/>
      <c r="CF18" s="263"/>
      <c r="CG18" s="263"/>
      <c r="CH18" s="101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102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103"/>
      <c r="DJ18" s="103"/>
      <c r="DK18" s="103"/>
    </row>
    <row r="19" spans="1:115" s="4" customFormat="1" ht="16.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104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100"/>
      <c r="BK19" s="100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3"/>
      <c r="CC19" s="263"/>
      <c r="CD19" s="263"/>
      <c r="CE19" s="263"/>
      <c r="CF19" s="263"/>
      <c r="CG19" s="263"/>
      <c r="CH19" s="101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102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103"/>
      <c r="DJ19" s="103"/>
      <c r="DK19" s="103"/>
    </row>
    <row r="21" spans="1:115" ht="18.75">
      <c r="A21" s="149" t="s">
        <v>122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6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6"/>
      <c r="BK22" s="66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49" t="s">
        <v>157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6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6"/>
      <c r="BK24" s="66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49" t="s">
        <v>158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6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6"/>
      <c r="BK26" s="66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275" t="s">
        <v>96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</row>
    <row r="28" spans="1:115" ht="18.75">
      <c r="A28" s="275" t="s">
        <v>159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</row>
    <row r="29" spans="1:115" ht="18.75">
      <c r="A29" s="274" t="s">
        <v>160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</row>
    <row r="30" spans="1:115" ht="18.75">
      <c r="A30" s="274" t="s">
        <v>161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</row>
    <row r="31" spans="1:115" ht="18.75">
      <c r="A31" s="274" t="s">
        <v>162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</row>
    <row r="32" spans="1:115" ht="18.75">
      <c r="A32" s="275" t="s">
        <v>163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/>
    </row>
    <row r="33" spans="1:115" ht="18.75">
      <c r="A33" s="275" t="s">
        <v>125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</row>
    <row r="34" spans="1:115" ht="18.75">
      <c r="A34" s="275" t="s">
        <v>97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</row>
    <row r="35" spans="1:115" ht="37.5" customHeight="1">
      <c r="A35" s="267" t="s">
        <v>164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</row>
    <row r="36" spans="1:115" ht="35.25" customHeight="1">
      <c r="A36" s="267" t="s">
        <v>165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</row>
  </sheetData>
  <sheetProtection/>
  <mergeCells count="90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CI10:CV10"/>
    <mergeCell ref="CX10:DH10"/>
    <mergeCell ref="A11:AQ11"/>
    <mergeCell ref="AS11:BI11"/>
    <mergeCell ref="BL11:CA11"/>
    <mergeCell ref="CB11:CG11"/>
    <mergeCell ref="CI11:CV11"/>
    <mergeCell ref="CX11:DH11"/>
    <mergeCell ref="A12:AQ12"/>
    <mergeCell ref="AS12:BI12"/>
    <mergeCell ref="BL12:CA12"/>
    <mergeCell ref="CB12:CG12"/>
    <mergeCell ref="CI12:CV12"/>
    <mergeCell ref="CX12:DH12"/>
    <mergeCell ref="A13:AQ13"/>
    <mergeCell ref="AS13:BI13"/>
    <mergeCell ref="BL13:CA13"/>
    <mergeCell ref="CB13:CG13"/>
    <mergeCell ref="CI13:CV13"/>
    <mergeCell ref="CX13:DH13"/>
    <mergeCell ref="A14:AQ14"/>
    <mergeCell ref="AS14:BI14"/>
    <mergeCell ref="BL14:CA14"/>
    <mergeCell ref="CB14:CG14"/>
    <mergeCell ref="CI14:CV14"/>
    <mergeCell ref="CX14:DH14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18:AQ18"/>
    <mergeCell ref="AS18:BI18"/>
    <mergeCell ref="BL18:CA18"/>
    <mergeCell ref="CB18:CG18"/>
    <mergeCell ref="CI18:CV18"/>
    <mergeCell ref="CX18:DH18"/>
    <mergeCell ref="A15:AQ15"/>
    <mergeCell ref="AS15:BI15"/>
    <mergeCell ref="BL15:CA15"/>
    <mergeCell ref="CB15:CG15"/>
    <mergeCell ref="CI15:CV15"/>
    <mergeCell ref="CX15:DH15"/>
    <mergeCell ref="A16:AQ16"/>
    <mergeCell ref="AS16:BI16"/>
    <mergeCell ref="BL16:CA16"/>
    <mergeCell ref="CB16:CG16"/>
    <mergeCell ref="CI16:CV16"/>
    <mergeCell ref="CX16:DH16"/>
    <mergeCell ref="A17:AQ17"/>
    <mergeCell ref="AS17:BI17"/>
    <mergeCell ref="BL17:CA17"/>
    <mergeCell ref="CB17:CG17"/>
    <mergeCell ref="CI17:CV17"/>
    <mergeCell ref="CX17:DH17"/>
  </mergeCells>
  <printOptions horizontalCentered="1"/>
  <pageMargins left="0.16" right="0.16" top="0.3937007874015748" bottom="0.3937007874015748" header="0.1968503937007874" footer="0.1968503937007874"/>
  <pageSetup horizontalDpi="600" verticalDpi="600" orientation="landscape" paperSize="9" scale="72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view="pageBreakPreview" zoomScaleNormal="90" zoomScaleSheetLayoutView="100" workbookViewId="0" topLeftCell="A1">
      <selection activeCell="CL24" sqref="CL24:DD24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45" t="s">
        <v>134</v>
      </c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</row>
    <row r="4" spans="1:108" s="4" customFormat="1" ht="18.75">
      <c r="A4" s="310" t="s">
        <v>127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</row>
    <row r="5" spans="1:108" s="4" customFormat="1" ht="18.75">
      <c r="A5" s="310" t="s">
        <v>129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</row>
    <row r="6" spans="1:108" s="4" customFormat="1" ht="18.75">
      <c r="A6" s="310" t="s">
        <v>128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</row>
    <row r="7" spans="1:108" s="4" customFormat="1" ht="16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</row>
    <row r="8" spans="1:108" s="4" customFormat="1" ht="35.25" customHeight="1">
      <c r="A8" s="311" t="s">
        <v>0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 t="s">
        <v>47</v>
      </c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 t="s">
        <v>130</v>
      </c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</row>
    <row r="9" spans="1:108" s="4" customFormat="1" ht="18.75">
      <c r="A9" s="311">
        <v>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>
        <v>2</v>
      </c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57"/>
      <c r="CN9" s="57"/>
      <c r="CO9" s="58"/>
      <c r="CP9" s="311">
        <v>3</v>
      </c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</row>
    <row r="10" spans="1:108" s="4" customFormat="1" ht="18.75">
      <c r="A10" s="312" t="s">
        <v>85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4"/>
      <c r="CA10" s="315" t="s">
        <v>100</v>
      </c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7"/>
      <c r="CP10" s="315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7"/>
    </row>
    <row r="11" spans="1:108" s="4" customFormat="1" ht="18.75">
      <c r="A11" s="312" t="s">
        <v>86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4"/>
      <c r="CA11" s="315" t="s">
        <v>102</v>
      </c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60"/>
      <c r="CN11" s="60"/>
      <c r="CO11" s="61"/>
      <c r="CP11" s="315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7"/>
    </row>
    <row r="12" spans="1:108" s="4" customFormat="1" ht="18.75">
      <c r="A12" s="312" t="s">
        <v>131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4"/>
      <c r="CA12" s="315" t="s">
        <v>104</v>
      </c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60"/>
      <c r="CN12" s="60"/>
      <c r="CO12" s="61"/>
      <c r="CP12" s="315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7"/>
    </row>
    <row r="13" spans="1:108" s="4" customFormat="1" ht="18.75">
      <c r="A13" s="312" t="s">
        <v>132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4"/>
      <c r="CA13" s="315" t="s">
        <v>133</v>
      </c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7"/>
      <c r="CP13" s="315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7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45" t="s">
        <v>126</v>
      </c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</row>
    <row r="16" spans="1:109" ht="22.5" customHeight="1">
      <c r="A16" s="310" t="s">
        <v>140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4"/>
    </row>
    <row r="17" spans="1:109" ht="22.5" customHeight="1">
      <c r="A17" s="311" t="s">
        <v>0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 t="s">
        <v>47</v>
      </c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 t="s">
        <v>98</v>
      </c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4"/>
    </row>
    <row r="18" spans="1:109" ht="18.75">
      <c r="A18" s="311">
        <v>1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>
        <v>2</v>
      </c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57"/>
      <c r="CN18" s="57"/>
      <c r="CO18" s="58"/>
      <c r="CP18" s="311">
        <v>3</v>
      </c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4"/>
    </row>
    <row r="19" spans="1:109" ht="18.75">
      <c r="A19" s="312" t="s">
        <v>99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4"/>
      <c r="CA19" s="315" t="s">
        <v>100</v>
      </c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7"/>
      <c r="CP19" s="315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7"/>
      <c r="DE19" s="4"/>
    </row>
    <row r="20" spans="1:109" ht="58.5" customHeight="1">
      <c r="A20" s="312" t="s">
        <v>101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4"/>
      <c r="CA20" s="315" t="s">
        <v>102</v>
      </c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60"/>
      <c r="CN20" s="60"/>
      <c r="CO20" s="61"/>
      <c r="CP20" s="315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7"/>
      <c r="DE20" s="4"/>
    </row>
    <row r="21" spans="1:109" ht="18.75" customHeight="1">
      <c r="A21" s="312" t="s">
        <v>103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4"/>
      <c r="CA21" s="315" t="s">
        <v>104</v>
      </c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7"/>
      <c r="CP21" s="315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7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171</v>
      </c>
      <c r="B23" s="35"/>
      <c r="C23" s="34"/>
      <c r="D23" s="34"/>
      <c r="E23" s="34"/>
      <c r="F23" s="34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319" t="s">
        <v>150</v>
      </c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319" t="s">
        <v>240</v>
      </c>
      <c r="CM24" s="319"/>
      <c r="CN24" s="319"/>
      <c r="CO24" s="319"/>
      <c r="CP24" s="319"/>
      <c r="CQ24" s="319"/>
      <c r="CR24" s="319"/>
      <c r="CS24" s="319"/>
      <c r="CT24" s="319"/>
      <c r="CU24" s="319"/>
      <c r="CV24" s="319"/>
      <c r="CW24" s="319"/>
      <c r="CX24" s="319"/>
      <c r="CY24" s="319"/>
      <c r="CZ24" s="319"/>
      <c r="DA24" s="319"/>
      <c r="DB24" s="319"/>
      <c r="DC24" s="319"/>
      <c r="DD24" s="319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318" t="s">
        <v>7</v>
      </c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320" t="s">
        <v>8</v>
      </c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34"/>
    </row>
    <row r="27" spans="1:109" ht="18.75">
      <c r="A27" s="35" t="s">
        <v>148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69"/>
      <c r="AY27" s="69"/>
      <c r="AZ27" s="69"/>
      <c r="BA27" s="69"/>
      <c r="BB27" s="69"/>
      <c r="BC27" s="38"/>
      <c r="BD27" s="38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38"/>
    </row>
    <row r="28" spans="1:109" ht="18.75">
      <c r="A28" s="35" t="s">
        <v>149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319" t="s">
        <v>150</v>
      </c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319" t="s">
        <v>151</v>
      </c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19"/>
      <c r="DA28" s="319"/>
      <c r="DB28" s="319"/>
      <c r="DC28" s="319"/>
      <c r="DD28" s="319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1"/>
      <c r="BO29" s="318" t="s">
        <v>7</v>
      </c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320" t="s">
        <v>8</v>
      </c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319" t="s">
        <v>150</v>
      </c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139" t="s">
        <v>241</v>
      </c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318" t="s">
        <v>7</v>
      </c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320" t="s">
        <v>8</v>
      </c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/>
      <c r="DD31" s="320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0"/>
      <c r="BF33" s="70"/>
      <c r="BG33" s="70"/>
      <c r="BH33" s="70"/>
      <c r="BI33" s="70"/>
      <c r="BJ33" s="70"/>
      <c r="BK33" s="70"/>
      <c r="BL33" s="70"/>
      <c r="BM33" s="70"/>
      <c r="BN33" s="319" t="s">
        <v>150</v>
      </c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139" t="s">
        <v>241</v>
      </c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70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318" t="s">
        <v>7</v>
      </c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320" t="s">
        <v>8</v>
      </c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0"/>
      <c r="DD34" s="320"/>
      <c r="DE34" s="71"/>
    </row>
    <row r="35" spans="1:109" ht="18.75">
      <c r="A35" s="35" t="s">
        <v>39</v>
      </c>
      <c r="B35" s="35"/>
      <c r="C35" s="34"/>
      <c r="D35" s="34"/>
      <c r="E35" s="34"/>
      <c r="F35" s="34"/>
      <c r="G35" s="321" t="s">
        <v>242</v>
      </c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0" t="s">
        <v>152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BO29:BZ29"/>
    <mergeCell ref="CL29:DD29"/>
    <mergeCell ref="BN30:BZ30"/>
    <mergeCell ref="CL30:DD30"/>
    <mergeCell ref="BO31:BZ31"/>
    <mergeCell ref="CL31:DD31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A9:BZ9"/>
    <mergeCell ref="CA9:CL9"/>
    <mergeCell ref="CP9:DD9"/>
    <mergeCell ref="A10:BZ10"/>
    <mergeCell ref="CA10:CO10"/>
    <mergeCell ref="CP10:DD10"/>
    <mergeCell ref="CF3:DD3"/>
    <mergeCell ref="A4:DD4"/>
    <mergeCell ref="A5:DD5"/>
    <mergeCell ref="A6:DD6"/>
    <mergeCell ref="A8:BZ8"/>
    <mergeCell ref="CA8:CO8"/>
    <mergeCell ref="CP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2018-04-26T12:04:12Z</cp:lastPrinted>
  <dcterms:created xsi:type="dcterms:W3CDTF">2010-11-26T07:12:57Z</dcterms:created>
  <dcterms:modified xsi:type="dcterms:W3CDTF">2018-05-07T07:26:47Z</dcterms:modified>
  <cp:category/>
  <cp:version/>
  <cp:contentType/>
  <cp:contentStatus/>
</cp:coreProperties>
</file>